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E\Marché_Maint_ECL_CFO_2026-2030\Annexes\Annexe n°18 - Indicateurs &amp; Pénalités\"/>
    </mc:Choice>
  </mc:AlternateContent>
  <bookViews>
    <workbookView xWindow="0" yWindow="0" windowWidth="20490" windowHeight="7020"/>
  </bookViews>
  <sheets>
    <sheet name="Table 1" sheetId="1" r:id="rId1"/>
    <sheet name="Table 2" sheetId="2" r:id="rId2"/>
    <sheet name="Table 3" sheetId="3" r:id="rId3"/>
    <sheet name="Synthèse mensuelle" sheetId="4" r:id="rId4"/>
  </sheets>
  <externalReferences>
    <externalReference r:id="rId5"/>
  </externalReferences>
  <definedNames>
    <definedName name="_xlnm.Print_Area" localSheetId="0">'Table 1'!$A$1:$G$20</definedName>
    <definedName name="_xlnm.Print_Area" localSheetId="1">'Table 2'!$A$1:$G$10</definedName>
    <definedName name="_xlnm.Print_Area" localSheetId="2">'Table 3'!$A$1:$F$13</definedName>
  </definedNames>
  <calcPr calcId="162913"/>
</workbook>
</file>

<file path=xl/calcChain.xml><?xml version="1.0" encoding="utf-8"?>
<calcChain xmlns="http://schemas.openxmlformats.org/spreadsheetml/2006/main">
  <c r="U23" i="4" l="1"/>
  <c r="V24" i="4" l="1"/>
  <c r="H18" i="4"/>
  <c r="H17" i="4"/>
  <c r="V20" i="4"/>
  <c r="U20" i="4"/>
  <c r="N18" i="4"/>
  <c r="N17" i="4"/>
  <c r="V26" i="4" l="1"/>
  <c r="U26" i="4"/>
  <c r="S26" i="4"/>
  <c r="V25" i="4"/>
  <c r="U25" i="4"/>
  <c r="S25" i="4"/>
  <c r="U24" i="4"/>
  <c r="S24" i="4"/>
  <c r="V22" i="4"/>
  <c r="U22" i="4"/>
  <c r="S22" i="4"/>
  <c r="V21" i="4"/>
  <c r="U21" i="4"/>
  <c r="S21" i="4"/>
  <c r="H21" i="4"/>
  <c r="B21" i="4"/>
  <c r="S20" i="4"/>
  <c r="H20" i="4"/>
  <c r="V19" i="4"/>
  <c r="U19" i="4"/>
  <c r="S19" i="4"/>
  <c r="H19" i="4"/>
  <c r="B19" i="4"/>
  <c r="V18" i="4"/>
  <c r="U18" i="4"/>
  <c r="S18" i="4"/>
  <c r="V17" i="4"/>
  <c r="U17" i="4"/>
  <c r="S17" i="4"/>
  <c r="B16" i="4"/>
  <c r="K12" i="4"/>
  <c r="K10" i="4"/>
  <c r="B9" i="4"/>
  <c r="B11" i="4" l="1"/>
  <c r="E10" i="4" s="1"/>
</calcChain>
</file>

<file path=xl/comments1.xml><?xml version="1.0" encoding="utf-8"?>
<comments xmlns="http://schemas.openxmlformats.org/spreadsheetml/2006/main">
  <authors>
    <author>Julien GAUTIER</author>
  </authors>
  <commentList>
    <comment ref="R21" authorId="0" shapeId="0">
      <text>
        <r>
          <rPr>
            <b/>
            <sz val="9"/>
            <color rgb="FF000000"/>
            <rFont val="Tahoma"/>
            <family val="2"/>
          </rPr>
          <t>Nombre de constats</t>
        </r>
      </text>
    </comment>
    <comment ref="R25" authorId="0" shapeId="0">
      <text>
        <r>
          <rPr>
            <b/>
            <sz val="9"/>
            <color rgb="FF000000"/>
            <rFont val="Tahoma"/>
            <family val="2"/>
          </rPr>
          <t>Nombre de jours ouvrés de retard</t>
        </r>
      </text>
    </comment>
    <comment ref="R26" authorId="0" shapeId="0">
      <text>
        <r>
          <rPr>
            <b/>
            <sz val="9"/>
            <color rgb="FF000000"/>
            <rFont val="Tahoma"/>
            <family val="2"/>
          </rPr>
          <t>Nombre de fichiers d'exploitation non tenus à jour</t>
        </r>
      </text>
    </comment>
  </commentList>
</comments>
</file>

<file path=xl/sharedStrings.xml><?xml version="1.0" encoding="utf-8"?>
<sst xmlns="http://schemas.openxmlformats.org/spreadsheetml/2006/main" count="313" uniqueCount="235">
  <si>
    <r>
      <rPr>
        <b/>
        <sz val="7.5"/>
        <color rgb="FFFFFFFF"/>
        <rFont val="Carlito"/>
        <family val="2"/>
      </rPr>
      <t>N°</t>
    </r>
  </si>
  <si>
    <r>
      <rPr>
        <b/>
        <sz val="7.5"/>
        <color rgb="FFFFFFFF"/>
        <rFont val="Carlito"/>
        <family val="2"/>
      </rPr>
      <t>Indicateur de performance clé</t>
    </r>
  </si>
  <si>
    <r>
      <rPr>
        <b/>
        <sz val="7.5"/>
        <color rgb="FFFFFFFF"/>
        <rFont val="Carlito"/>
        <family val="2"/>
      </rPr>
      <t>Objectif</t>
    </r>
  </si>
  <si>
    <r>
      <rPr>
        <b/>
        <sz val="7.5"/>
        <color rgb="FFFFFFFF"/>
        <rFont val="Carlito"/>
        <family val="2"/>
      </rPr>
      <t>Moyen de contrôle</t>
    </r>
  </si>
  <si>
    <r>
      <rPr>
        <b/>
        <sz val="7.5"/>
        <color rgb="FFFFFFFF"/>
        <rFont val="Carlito"/>
        <family val="2"/>
      </rPr>
      <t>Périodicité de calcul de l'indicateur</t>
    </r>
  </si>
  <si>
    <r>
      <rPr>
        <b/>
        <sz val="7.5"/>
        <color rgb="FFFFFFFF"/>
        <rFont val="Carlito"/>
        <family val="2"/>
      </rPr>
      <t xml:space="preserve">Pénalité applicable
</t>
    </r>
    <r>
      <rPr>
        <i/>
        <sz val="7.5"/>
        <color rgb="FFFFFFFF"/>
        <rFont val="Trebuchet MS"/>
        <family val="2"/>
      </rPr>
      <t xml:space="preserve">P0* = 100 €HT : pénalité de base définie </t>
    </r>
    <r>
      <rPr>
        <i/>
        <sz val="7.5"/>
        <color rgb="FFFFFFFF"/>
        <rFont val="Carlito"/>
        <family val="2"/>
      </rPr>
      <t>au marché pour non respect des exigences et objectifs de résultat</t>
    </r>
  </si>
  <si>
    <r>
      <rPr>
        <sz val="5.5"/>
        <rFont val="Carlito"/>
        <family val="2"/>
      </rPr>
      <t>GMAO</t>
    </r>
  </si>
  <si>
    <r>
      <rPr>
        <sz val="5.5"/>
        <rFont val="Carlito"/>
        <family val="2"/>
      </rPr>
      <t>Mensuelle</t>
    </r>
  </si>
  <si>
    <r>
      <rPr>
        <sz val="5.5"/>
        <rFont val="Carlito"/>
        <family val="2"/>
      </rPr>
      <t xml:space="preserve">Si le ratio est inférieur à 90% : </t>
    </r>
    <r>
      <rPr>
        <sz val="5.5"/>
        <rFont val="Arial"/>
        <family val="2"/>
      </rPr>
      <t>P0*x10 si ≥ 80%   ;   P0*x20 si ≥ 70% P0*x50 si ≥ 50%   ;   P0*x80 si &lt; 50%</t>
    </r>
  </si>
  <si>
    <r>
      <rPr>
        <b/>
        <sz val="13"/>
        <rFont val="Carlito"/>
        <family val="2"/>
      </rPr>
      <t>PENALITES</t>
    </r>
  </si>
  <si>
    <r>
      <rPr>
        <b/>
        <sz val="7"/>
        <color rgb="FFFFFFFF"/>
        <rFont val="Carlito"/>
        <family val="2"/>
      </rPr>
      <t>N°</t>
    </r>
  </si>
  <si>
    <r>
      <rPr>
        <b/>
        <sz val="7"/>
        <color rgb="FFFFFFFF"/>
        <rFont val="Carlito"/>
        <family val="2"/>
      </rPr>
      <t>Objet</t>
    </r>
  </si>
  <si>
    <r>
      <rPr>
        <b/>
        <sz val="7"/>
        <color rgb="FFFFFFFF"/>
        <rFont val="Carlito"/>
        <family val="2"/>
      </rPr>
      <t>Description défaillance</t>
    </r>
  </si>
  <si>
    <r>
      <rPr>
        <b/>
        <sz val="7"/>
        <color rgb="FFFFFFFF"/>
        <rFont val="Carlito"/>
        <family val="2"/>
      </rPr>
      <t>Seuil de déclenchement</t>
    </r>
  </si>
  <si>
    <r>
      <rPr>
        <b/>
        <sz val="7"/>
        <color rgb="FFFFFFFF"/>
        <rFont val="Carlito"/>
        <family val="2"/>
      </rPr>
      <t>Pénalité</t>
    </r>
  </si>
  <si>
    <r>
      <rPr>
        <sz val="6.5"/>
        <rFont val="Arial"/>
        <family val="2"/>
      </rPr>
      <t>100 €HT</t>
    </r>
  </si>
  <si>
    <r>
      <rPr>
        <b/>
        <sz val="6.5"/>
        <rFont val="Carlito"/>
        <family val="2"/>
      </rPr>
      <t>P3</t>
    </r>
  </si>
  <si>
    <r>
      <rPr>
        <b/>
        <sz val="6.5"/>
        <rFont val="Carlito"/>
        <family val="2"/>
      </rPr>
      <t>P6</t>
    </r>
  </si>
  <si>
    <r>
      <rPr>
        <b/>
        <sz val="6.5"/>
        <rFont val="Carlito"/>
        <family val="2"/>
      </rPr>
      <t>P7 *</t>
    </r>
  </si>
  <si>
    <r>
      <rPr>
        <b/>
        <sz val="6.5"/>
        <rFont val="Carlito"/>
        <family val="2"/>
      </rPr>
      <t>P8</t>
    </r>
  </si>
  <si>
    <r>
      <rPr>
        <b/>
        <sz val="6.5"/>
        <rFont val="Carlito"/>
        <family val="2"/>
      </rPr>
      <t>P9</t>
    </r>
  </si>
  <si>
    <r>
      <rPr>
        <sz val="6.5"/>
        <rFont val="Carlito"/>
        <family val="2"/>
      </rPr>
      <t>* Sur un mois donné, les pénalités unitaires ci-dessus ne sont pas cumulables avec les pénalités découlant des indicateurs clés, dès lors qu'elles portent sur le même objet.</t>
    </r>
  </si>
  <si>
    <t>Prestations de maintenance Electrique et Eclairage
Indicateurs de Performance (KPI)</t>
  </si>
  <si>
    <t>Critère de performance</t>
  </si>
  <si>
    <t>Criticité</t>
  </si>
  <si>
    <t>Délais de prise en compte</t>
  </si>
  <si>
    <t xml:space="preserve">C1 à C2 ≤ 10 mn </t>
  </si>
  <si>
    <t>Minutes</t>
  </si>
  <si>
    <t xml:space="preserve">P0/2 </t>
  </si>
  <si>
    <t>Délais d'intervention</t>
  </si>
  <si>
    <t>P0</t>
  </si>
  <si>
    <t xml:space="preserve">GMAO </t>
  </si>
  <si>
    <t>P0 x 4 x Ecart en heures</t>
  </si>
  <si>
    <t>Heure</t>
  </si>
  <si>
    <t>Récurrence MTBF</t>
  </si>
  <si>
    <t xml:space="preserve">≤ 4 défauts de même nature par mois et par famille d’actifs </t>
  </si>
  <si>
    <t>Par récurrence</t>
  </si>
  <si>
    <t xml:space="preserve">Qualité </t>
  </si>
  <si>
    <t xml:space="preserve">Panne sur sources lumineuses hors éclairage sécurité </t>
  </si>
  <si>
    <t>Constat, contrôle mensuel par salle, zone</t>
  </si>
  <si>
    <t>Par % au-delà de l’objectif pour chaque catégorie</t>
  </si>
  <si>
    <t>P0 x 5</t>
  </si>
  <si>
    <t>GMAO</t>
  </si>
  <si>
    <t>Niveau éclairement</t>
  </si>
  <si>
    <t>Valeur ≤ 10% Valeur minimale réglementaire</t>
  </si>
  <si>
    <t>Constat contradictoire</t>
  </si>
  <si>
    <t>% au-delà de l’objectif</t>
  </si>
  <si>
    <t>Critère de Performance</t>
  </si>
  <si>
    <t>KPI-A-01</t>
  </si>
  <si>
    <t>Efficacité</t>
  </si>
  <si>
    <t>KPI - SUIVI SPECIFIQUE DU MOIS ECOULE</t>
  </si>
  <si>
    <t xml:space="preserve">Préventif Réalisé / Préventif Programmé (en nbre d'OT) ≥ 90%
Préventif réalisé : nombre d'OT clôturés sur le mois écoulé
Préventif programmé : nombre d'OT programmés sur le mois écoulé + nombre d'OT réalisés en retard sur le mois écoulé + nombre d'OT réalisés en avance sur le mois écoulé
</t>
  </si>
  <si>
    <r>
      <rPr>
        <sz val="5.5"/>
        <color rgb="FF000000"/>
        <rFont val="Arial"/>
        <family val="2"/>
      </rPr>
      <t>Préventif Réalisé / Préventif Programmé (en nbre d'OT) ≥ 80%
Préventif réalisé : nombre d'OT clôturés sur le mois écoulé
Préventif programmé : nombre d'OT programmés sur le mois écoulé + nombre d'OT réalisés en retard sur le mois écoulé + nombre d'OT réalisés en avance sur le mois écoulé</t>
    </r>
    <r>
      <rPr>
        <sz val="10"/>
        <color rgb="FF000000"/>
        <rFont val="Times New Roman"/>
        <family val="1"/>
      </rPr>
      <t xml:space="preserve">
</t>
    </r>
  </si>
  <si>
    <r>
      <rPr>
        <sz val="5.5"/>
        <rFont val="Carlito"/>
        <family val="2"/>
      </rPr>
      <t xml:space="preserve">Si le ratio est inférieur à 80% : </t>
    </r>
    <r>
      <rPr>
        <sz val="5.5"/>
        <rFont val="Arial"/>
        <family val="2"/>
      </rPr>
      <t>P0*x10 si ≥ 70%      P0*x20 si ≥ 60%   P0*x80 si &lt; 50%</t>
    </r>
  </si>
  <si>
    <t xml:space="preserve">Maitrise de la fiabilité et des défauts récurrents </t>
  </si>
  <si>
    <t xml:space="preserve">Fourniture d’un rapport de diagnostic et d’analyse des causes sous 7 jours </t>
  </si>
  <si>
    <t>Constat</t>
  </si>
  <si>
    <t>Par jour de retard et par BT</t>
  </si>
  <si>
    <t>P0 /2</t>
  </si>
  <si>
    <t>Respect des délais de résolution des non-conformités signalées par un bureau de contrôle ou transmission des propositions tarifaires pour les non-conformités signalées mais non dues dans le cadre des prestations récurrentes</t>
  </si>
  <si>
    <t xml:space="preserve">Respect des délais définis dans le cahier des charges
Nombre de non-conformités non levées dans les délais +
Nombre de propositions tarifaires non remises dans les délais
</t>
  </si>
  <si>
    <t>GMAO/ Constat</t>
  </si>
  <si>
    <t>Calcul mensuel</t>
  </si>
  <si>
    <t xml:space="preserve">P0 x Nb Non-conformités non levées dans les délais 
 P0 x Nb propositions tarifaires non remises dans les délais
</t>
  </si>
  <si>
    <t>Régularité</t>
  </si>
  <si>
    <t xml:space="preserve">Nombre de BT </t>
  </si>
  <si>
    <t xml:space="preserve">BT avec des données fausses </t>
  </si>
  <si>
    <t>P0*2 par BT mal renseigné</t>
  </si>
  <si>
    <t>≤  2j après la fin de l’intervention</t>
  </si>
  <si>
    <t>Par jour et par BT</t>
  </si>
  <si>
    <t>Présence des moyens minimaux</t>
  </si>
  <si>
    <t>100%  durant 100% de l’horaire journalier</t>
  </si>
  <si>
    <t xml:space="preserve">Constat </t>
  </si>
  <si>
    <t>Par personne / Jour</t>
  </si>
  <si>
    <t>Absence de réponse astreinte</t>
  </si>
  <si>
    <t>30mn après le premier appel téléphonique</t>
  </si>
  <si>
    <t>Par demi heure de retard</t>
  </si>
  <si>
    <t xml:space="preserve">Délai d’intervention en astreinte </t>
  </si>
  <si>
    <t>2h après le 1er appel téléphonique</t>
  </si>
  <si>
    <t>Par heure de retard</t>
  </si>
  <si>
    <t>Etat du stock et valorisation entrée / sortie</t>
  </si>
  <si>
    <t>Avant le 1er mois de chaque année contractuelle</t>
  </si>
  <si>
    <t>Par semaine de retard</t>
  </si>
  <si>
    <t>P0*1,5</t>
  </si>
  <si>
    <t>Stratégie de maintenance</t>
  </si>
  <si>
    <t xml:space="preserve">Fourniture puis actualisation de la Note stratégie </t>
  </si>
  <si>
    <t>Avant la date anniversaire de début de la phase 2.</t>
  </si>
  <si>
    <t>100 €HT</t>
  </si>
  <si>
    <t>Pénalité minimale</t>
  </si>
  <si>
    <t>150€HT</t>
  </si>
  <si>
    <t>Liste Stock de maintenance</t>
  </si>
  <si>
    <t xml:space="preserve">Avant la date anniversaire de début de la phase 2. </t>
  </si>
  <si>
    <t>150 €HT</t>
  </si>
  <si>
    <t>Maintenance</t>
  </si>
  <si>
    <t>Confort visiteurs/prescripteurs</t>
  </si>
  <si>
    <t xml:space="preserve">Zéro défauts au titre des nuisances </t>
  </si>
  <si>
    <t>50 €HT</t>
  </si>
  <si>
    <t>Assistance à l'exploitation</t>
  </si>
  <si>
    <t>Assistance opérationnelle sur site</t>
  </si>
  <si>
    <t>≤ 30mn après appel Vigie</t>
  </si>
  <si>
    <t>Constat par heure de retard</t>
  </si>
  <si>
    <t>Formation</t>
  </si>
  <si>
    <t>≤ 1 mois après demande</t>
  </si>
  <si>
    <t>Constat par semaine de retard</t>
  </si>
  <si>
    <t xml:space="preserve">P4 </t>
  </si>
  <si>
    <t xml:space="preserve">P1 </t>
  </si>
  <si>
    <t xml:space="preserve">P2 </t>
  </si>
  <si>
    <t xml:space="preserve">P5 </t>
  </si>
  <si>
    <t>Assistance aux Commissions de sécurité</t>
  </si>
  <si>
    <t>0 absence</t>
  </si>
  <si>
    <t>Constat par absence</t>
  </si>
  <si>
    <t>200 €HT</t>
  </si>
  <si>
    <t>Expertises et conseil</t>
  </si>
  <si>
    <t>Remise d’un avis sur un projet</t>
  </si>
  <si>
    <t>≤ 15j après communication projet</t>
  </si>
  <si>
    <t>Constat par jour de retard</t>
  </si>
  <si>
    <t>Participation aux OPR</t>
  </si>
  <si>
    <t>0 Absence</t>
  </si>
  <si>
    <t>Travaux</t>
  </si>
  <si>
    <t>Respect du délai de réalisation des devis</t>
  </si>
  <si>
    <t>Selon indication du devis</t>
  </si>
  <si>
    <t>Mise à jour de la base de données technique</t>
  </si>
  <si>
    <t>Réalisation de la mise à jour des bases de données informatiques, documentaires ou graphiques</t>
  </si>
  <si>
    <t>≤ 10 jours à partir de l’évènement générateur ou de la demande de l’EPML</t>
  </si>
  <si>
    <t>Janvier</t>
  </si>
  <si>
    <t>TABLEAU DE BORD MENSUEL</t>
  </si>
  <si>
    <t>Historique</t>
  </si>
  <si>
    <t xml:space="preserve">Observations </t>
  </si>
  <si>
    <t>Echelle des smileys</t>
  </si>
  <si>
    <t>N°</t>
  </si>
  <si>
    <t>Critère de qualité de service</t>
  </si>
  <si>
    <t>Indicateur</t>
  </si>
  <si>
    <t>Objectif</t>
  </si>
  <si>
    <t>Moyen de contrôle</t>
  </si>
  <si>
    <t>Evaluation</t>
  </si>
  <si>
    <t>Coeff</t>
  </si>
  <si>
    <t>Notes
Pondérées</t>
  </si>
  <si>
    <t>GMAO/VIGIE</t>
  </si>
  <si>
    <t>Délai moyen de dépannage en criticité C1 (présence sur site)
Délai moyen calculé sur la base du nombre de dépannages réalisés sur le mois écoulé</t>
  </si>
  <si>
    <r>
      <t>≤</t>
    </r>
    <r>
      <rPr>
        <sz val="9.35"/>
        <rFont val="Calibri"/>
        <family val="2"/>
      </rPr>
      <t xml:space="preserve"> 2 heures</t>
    </r>
  </si>
  <si>
    <t>GMAO / GDI</t>
  </si>
  <si>
    <t>Délai moyen de dépannage en criticité C1 (hors présence sur site)
Délai moyen calculé sur la base du nombre de dépannages réalisés sur le mois écoulé</t>
  </si>
  <si>
    <r>
      <t>≤</t>
    </r>
    <r>
      <rPr>
        <sz val="9.35"/>
        <rFont val="Calibri"/>
        <family val="2"/>
      </rPr>
      <t xml:space="preserve"> 4 heures</t>
    </r>
  </si>
  <si>
    <t>Respect de l'organisation contractuelle</t>
  </si>
  <si>
    <t>Constat EPML</t>
  </si>
  <si>
    <t>Respect des engagements sur l'aspect Eclairage</t>
  </si>
  <si>
    <t>Respect des taux de panne sur l'éclairage muséographique</t>
  </si>
  <si>
    <t>Moyenne de la note qualité obtenue suite au contrôle qualité réalisé contradictoirement avec EPML</t>
  </si>
  <si>
    <t>CQ EPML</t>
  </si>
  <si>
    <t>Rapport complet du mois M remis dans les 8 premiers jours ouvrés du mois M+1</t>
  </si>
  <si>
    <t>0 jour ouvré de retard</t>
  </si>
  <si>
    <t>Rapport Mensuel</t>
  </si>
  <si>
    <t>Fichiers d'exploitation à jour et disponibles dans la GED</t>
  </si>
  <si>
    <t>Tous les fichiers de suivi à jour et accessibles sur la GED</t>
  </si>
  <si>
    <t>Marché</t>
  </si>
  <si>
    <t>Conformité des prestations - Maintenance préventive courante</t>
  </si>
  <si>
    <t>Réactivité</t>
  </si>
  <si>
    <t>Respect des engagements</t>
  </si>
  <si>
    <t>KPI-M-08</t>
  </si>
  <si>
    <t>Reporting</t>
  </si>
  <si>
    <r>
      <t xml:space="preserve">Moyenne </t>
    </r>
    <r>
      <rPr>
        <sz val="22"/>
        <rFont val="Calibri"/>
        <family val="2"/>
      </rPr>
      <t xml:space="preserve">∑ </t>
    </r>
    <r>
      <rPr>
        <sz val="10"/>
        <rFont val="Calibri"/>
        <family val="2"/>
      </rPr>
      <t>i (</t>
    </r>
    <r>
      <rPr>
        <i/>
        <sz val="10"/>
        <rFont val="Calibri"/>
        <family val="2"/>
      </rPr>
      <t>Nombre de luminaire HS salle i / Nombre de luminaire au total de la salle i)</t>
    </r>
  </si>
  <si>
    <t>KPI-M-05</t>
  </si>
  <si>
    <t>Délais de dépannage C1</t>
  </si>
  <si>
    <t>Délais de dépannage C2</t>
  </si>
  <si>
    <t xml:space="preserve">C2 ≤4 heure 
</t>
  </si>
  <si>
    <t>P0 x Ecart en heures</t>
  </si>
  <si>
    <t>Délais de réparation définitive C1</t>
  </si>
  <si>
    <t>Délais de réparation définitive C2</t>
  </si>
  <si>
    <t>P0 x 4 x  Ecart en heures</t>
  </si>
  <si>
    <t>P0  x  Ecart en heures</t>
  </si>
  <si>
    <t>P0 x 3 / famille d'actifs</t>
  </si>
  <si>
    <t xml:space="preserve">C1 ≤2 heure en présence sur site 
      ≤ 4 heure en astreinte
</t>
  </si>
  <si>
    <t>Rapport d'intervention demandé par l'EPML</t>
  </si>
  <si>
    <t xml:space="preserve">Complétude, Exactitude et sincérité des saisies  </t>
  </si>
  <si>
    <r>
      <rPr>
        <b/>
        <sz val="5.5"/>
        <color rgb="FF000000"/>
        <rFont val="Arial"/>
        <family val="2"/>
      </rPr>
      <t>HS ≤ 8 % zone Muséographique et ERP
HS  ≤   5 % zone code du travail hors cas particuliers
HS ≤   2 % cas particuliers : ateliers et circulations
HS ≤ 10 % zone publique extérieure</t>
    </r>
    <r>
      <rPr>
        <b/>
        <sz val="10"/>
        <color rgb="FF000000"/>
        <rFont val="Times New Roman"/>
        <family val="1"/>
      </rPr>
      <t xml:space="preserve">
</t>
    </r>
  </si>
  <si>
    <t>KPI-A-02</t>
  </si>
  <si>
    <t>KPI-M-13</t>
  </si>
  <si>
    <t>KPI-M-14</t>
  </si>
  <si>
    <t>KPI-M-15</t>
  </si>
  <si>
    <t>Contrôles qualité réalisés contradictoirement avec les Pilotes EPML</t>
  </si>
  <si>
    <t>Respect du délai de remise du Rapport Mensuel d’Activité</t>
  </si>
  <si>
    <t>Tenue à jour des documents d'exploitation définis dans le marché</t>
  </si>
  <si>
    <t>Constat selon fiche de contrôle</t>
  </si>
  <si>
    <t>Moyenne de la note qualité obtenue suite au contrôle qualité réalisé contradictoirement avec EPML &lt; 80</t>
  </si>
  <si>
    <t>Rapport complet du mois M remis dans les 8 premiers jours ouvrés du mois M+1. 0 jour ouvré de retard</t>
  </si>
  <si>
    <t>Par constat</t>
  </si>
  <si>
    <t>10*P0</t>
  </si>
  <si>
    <t>5* P0</t>
  </si>
  <si>
    <t>5*P0</t>
  </si>
  <si>
    <t>heure</t>
  </si>
  <si>
    <t xml:space="preserve">C1 ≤ 20 min en présence sur site 
      ≤ 2 heure en astreinte
C2 ≤ 2 heures
</t>
  </si>
  <si>
    <t>GMAO et Constat</t>
  </si>
  <si>
    <t>100 € x Nb Non-conformités non levées dans les délais + 100 € x Nb propositions tarifaires non remises dans les délais</t>
  </si>
  <si>
    <t>Respect des délais définis dans le cahier des charges: Nombre de non-conformités non levées dans les délais + Nombre de propositions tarifaires non remises dans les délais</t>
  </si>
  <si>
    <r>
      <rPr>
        <b/>
        <sz val="5.5"/>
        <color rgb="FF000000"/>
        <rFont val="Arial"/>
        <family val="2"/>
      </rPr>
      <t xml:space="preserve">C1 ≤ 48 heures calendaires
</t>
    </r>
    <r>
      <rPr>
        <b/>
        <sz val="10"/>
        <color rgb="FF000000"/>
        <rFont val="Times New Roman"/>
        <family val="1"/>
      </rPr>
      <t xml:space="preserve">
</t>
    </r>
  </si>
  <si>
    <r>
      <rPr>
        <b/>
        <sz val="5.5"/>
        <color rgb="FF000000"/>
        <rFont val="Arial"/>
        <family val="2"/>
      </rPr>
      <t xml:space="preserve">
C2  ≤ 192 heures ouvrées</t>
    </r>
    <r>
      <rPr>
        <b/>
        <sz val="10"/>
        <color rgb="FF000000"/>
        <rFont val="Times New Roman"/>
        <family val="1"/>
      </rPr>
      <t xml:space="preserve">
</t>
    </r>
  </si>
  <si>
    <t>Par Jour calendaire de retard</t>
  </si>
  <si>
    <t>Par Constat jour calendaire de retard</t>
  </si>
  <si>
    <t>Par Constat</t>
  </si>
  <si>
    <t>Constat par jour de retard à réception</t>
  </si>
  <si>
    <t>KPI-M1-01</t>
  </si>
  <si>
    <t>KPI-M1-02</t>
  </si>
  <si>
    <t>KPI-M1-03</t>
  </si>
  <si>
    <t>KPI-M1-04</t>
  </si>
  <si>
    <t>KPI-M1-05</t>
  </si>
  <si>
    <t>KPI-M1-06</t>
  </si>
  <si>
    <t>KPI-M1-07</t>
  </si>
  <si>
    <t>KPI-M1-08</t>
  </si>
  <si>
    <t>KPI-M1-09</t>
  </si>
  <si>
    <t>KPI-M1-10</t>
  </si>
  <si>
    <t>KPI-M1-11</t>
  </si>
  <si>
    <t>KPI-M1-12</t>
  </si>
  <si>
    <t>KPI-M1-13</t>
  </si>
  <si>
    <t>KPI-M1-14</t>
  </si>
  <si>
    <t>KPI-M1-15</t>
  </si>
  <si>
    <t>KPI-M1-16</t>
  </si>
  <si>
    <t>KPI-M2-01</t>
  </si>
  <si>
    <t>KPI-M2-02</t>
  </si>
  <si>
    <t>KPI-M2-03</t>
  </si>
  <si>
    <t>KPI-M2-04</t>
  </si>
  <si>
    <t>KPI-M2-06</t>
  </si>
  <si>
    <t>KPI-M2-07</t>
  </si>
  <si>
    <t>KPI-M2-08</t>
  </si>
  <si>
    <t>Conformité des prestations - Maintenance préventive critique C1</t>
  </si>
  <si>
    <t>Conformité des prestations - Maintenance préventive courante C2</t>
  </si>
  <si>
    <t>Respect du planning de maintenance préventive Critique du mois écoulé C1</t>
  </si>
  <si>
    <t>Respect du planning de maintenance préventive courante du mois écoulé C2</t>
  </si>
  <si>
    <t xml:space="preserve">&gt; 80 </t>
  </si>
  <si>
    <t>&gt; 80</t>
  </si>
  <si>
    <t>Qualité des prestations CFO</t>
  </si>
  <si>
    <t>Qualité des prestations ECL</t>
  </si>
  <si>
    <t>Qualité des prestations éclairage</t>
  </si>
  <si>
    <t>Qualité des prestations courant fort</t>
  </si>
  <si>
    <t>KPI-M1-17</t>
  </si>
  <si>
    <t>KPI-M-16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</si>
</sst>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000"/>
    <numFmt numFmtId="165" formatCode="0.0"/>
    <numFmt numFmtId="166" formatCode="mmmm\ yyyy"/>
    <numFmt numFmtId="167" formatCode="#,##0&quot; / 100&quot;"/>
    <numFmt numFmtId="168" formatCode="#,##0&quot; / 1&quot;"/>
    <numFmt numFmtId="169" formatCode="&quot;≥ &quot;0%"/>
    <numFmt numFmtId="170" formatCode="0.0&quot; h&quot;"/>
    <numFmt numFmtId="171" formatCode="0&quot; h&quot;"/>
    <numFmt numFmtId="172" formatCode="&quot;≤ &quot;0%"/>
    <numFmt numFmtId="173" formatCode="0&quot; j&quot;"/>
  </numFmts>
  <fonts count="51">
    <font>
      <sz val="10"/>
      <color rgb="FF000000"/>
      <name val="Times New Roman"/>
      <charset val="204"/>
    </font>
    <font>
      <b/>
      <sz val="7.5"/>
      <name val="Carlito"/>
    </font>
    <font>
      <b/>
      <sz val="7"/>
      <name val="Carlito"/>
    </font>
    <font>
      <b/>
      <sz val="5.5"/>
      <name val="Carlito"/>
    </font>
    <font>
      <sz val="5.5"/>
      <name val="Carlito"/>
    </font>
    <font>
      <b/>
      <sz val="13"/>
      <name val="Carlito"/>
    </font>
    <font>
      <b/>
      <sz val="6.5"/>
      <name val="Carlito"/>
    </font>
    <font>
      <sz val="6.5"/>
      <name val="Carlito"/>
    </font>
    <font>
      <sz val="6.5"/>
      <name val="Arial"/>
      <family val="2"/>
    </font>
    <font>
      <b/>
      <sz val="13"/>
      <name val="Carlito"/>
      <family val="2"/>
    </font>
    <font>
      <b/>
      <sz val="7.5"/>
      <color rgb="FFFFFFFF"/>
      <name val="Carlito"/>
      <family val="2"/>
    </font>
    <font>
      <i/>
      <sz val="7.5"/>
      <color rgb="FFFFFFFF"/>
      <name val="Trebuchet MS"/>
      <family val="2"/>
    </font>
    <font>
      <i/>
      <sz val="7.5"/>
      <color rgb="FFFFFFFF"/>
      <name val="Carlito"/>
      <family val="2"/>
    </font>
    <font>
      <b/>
      <sz val="7"/>
      <name val="Carlito"/>
      <family val="2"/>
    </font>
    <font>
      <b/>
      <sz val="5.5"/>
      <name val="Carlito"/>
      <family val="2"/>
    </font>
    <font>
      <sz val="5.5"/>
      <name val="Carlito"/>
      <family val="2"/>
    </font>
    <font>
      <sz val="5.5"/>
      <name val="Arial"/>
      <family val="2"/>
    </font>
    <font>
      <b/>
      <sz val="7"/>
      <color rgb="FFFFFFFF"/>
      <name val="Carlito"/>
      <family val="2"/>
    </font>
    <font>
      <b/>
      <sz val="6.5"/>
      <name val="Carlito"/>
      <family val="2"/>
    </font>
    <font>
      <sz val="6.5"/>
      <name val="Carlito"/>
      <family val="2"/>
    </font>
    <font>
      <sz val="6.5"/>
      <name val="Arial"/>
      <family val="2"/>
    </font>
    <font>
      <sz val="10"/>
      <color rgb="FF000000"/>
      <name val="Times New Roman"/>
      <family val="1"/>
    </font>
    <font>
      <sz val="5.5"/>
      <color rgb="FF000000"/>
      <name val="Arial"/>
      <family val="2"/>
    </font>
    <font>
      <sz val="5.5"/>
      <name val="Times New Roman"/>
      <family val="1"/>
    </font>
    <font>
      <sz val="6.5"/>
      <color rgb="FF000000"/>
      <name val="Carlito"/>
    </font>
    <font>
      <sz val="10"/>
      <name val="Arial"/>
      <family val="2"/>
    </font>
    <font>
      <sz val="10"/>
      <name val="Helv"/>
    </font>
    <font>
      <b/>
      <sz val="20"/>
      <name val="Wingdings"/>
      <charset val="2"/>
    </font>
    <font>
      <sz val="11"/>
      <name val="Calibri"/>
      <family val="2"/>
    </font>
    <font>
      <sz val="9.35"/>
      <name val="Calibri"/>
      <family val="2"/>
    </font>
    <font>
      <sz val="22"/>
      <name val="Calibri"/>
      <family val="2"/>
    </font>
    <font>
      <sz val="10"/>
      <name val="Calibri"/>
      <family val="2"/>
    </font>
    <font>
      <b/>
      <sz val="24"/>
      <color rgb="FFFFFFFF"/>
      <name val="Calibri"/>
      <family val="2"/>
    </font>
    <font>
      <b/>
      <sz val="8"/>
      <name val="Calibri"/>
      <family val="2"/>
    </font>
    <font>
      <b/>
      <sz val="11"/>
      <name val="Calibri"/>
      <family val="2"/>
    </font>
    <font>
      <b/>
      <sz val="18"/>
      <color rgb="FFFFFFFF"/>
      <name val="Calibri"/>
      <family val="2"/>
    </font>
    <font>
      <b/>
      <sz val="10"/>
      <name val="Calibri"/>
      <family val="2"/>
    </font>
    <font>
      <sz val="10"/>
      <color rgb="FFFFFFFF"/>
      <name val="Calibri"/>
      <family val="2"/>
    </font>
    <font>
      <sz val="40"/>
      <color rgb="FFFFFFFF"/>
      <name val="Wingdings"/>
      <charset val="2"/>
    </font>
    <font>
      <b/>
      <sz val="15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sz val="11"/>
      <color rgb="FFFFFFFF"/>
      <name val="Calibri"/>
      <family val="2"/>
    </font>
    <font>
      <b/>
      <i/>
      <sz val="11"/>
      <name val="Calibri"/>
      <family val="2"/>
    </font>
    <font>
      <sz val="8"/>
      <name val="Calibri"/>
      <family val="2"/>
    </font>
    <font>
      <i/>
      <sz val="10"/>
      <name val="Calibri"/>
      <family val="2"/>
    </font>
    <font>
      <b/>
      <sz val="9"/>
      <color rgb="FF000000"/>
      <name val="Tahoma"/>
      <family val="2"/>
    </font>
    <font>
      <sz val="10"/>
      <color rgb="FFFF0000"/>
      <name val="Times New Roman"/>
      <family val="1"/>
    </font>
    <font>
      <b/>
      <sz val="5.5"/>
      <color rgb="FF000000"/>
      <name val="Arial"/>
      <family val="2"/>
    </font>
    <font>
      <b/>
      <sz val="10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D9D9D9"/>
      </patternFill>
    </fill>
    <fill>
      <patternFill patternType="solid">
        <fgColor rgb="FFF1F1F1"/>
      </patternFill>
    </fill>
    <fill>
      <gradientFill degree="90">
        <stop position="0">
          <color rgb="FFFFFFFF"/>
        </stop>
        <stop position="1">
          <color rgb="FF000000"/>
        </stop>
      </gradientFill>
    </fill>
    <fill>
      <patternFill patternType="solid">
        <fgColor rgb="FFA6A6A6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CE6F1"/>
        <bgColor rgb="FF000000"/>
      </patternFill>
    </fill>
  </fills>
  <borders count="25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 diagonalUp="1">
      <left/>
      <right/>
      <top/>
      <bottom/>
      <diagonal style="thin">
        <color rgb="FFFFFFFF"/>
      </diagonal>
    </border>
  </borders>
  <cellStyleXfs count="4">
    <xf numFmtId="0" fontId="0" fillId="0" borderId="0"/>
    <xf numFmtId="0" fontId="25" fillId="0" borderId="0" applyNumberFormat="0" applyProtection="0"/>
    <xf numFmtId="0" fontId="25" fillId="0" borderId="0"/>
    <xf numFmtId="0" fontId="26" fillId="0" borderId="0"/>
  </cellStyleXfs>
  <cellXfs count="160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indent="6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left" vertical="center" wrapText="1" indent="1"/>
    </xf>
    <xf numFmtId="0" fontId="4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 indent="6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center" vertical="top" wrapText="1"/>
    </xf>
    <xf numFmtId="0" fontId="0" fillId="4" borderId="7" xfId="0" applyFill="1" applyBorder="1" applyAlignment="1">
      <alignment horizontal="left" vertical="top" wrapText="1" indent="3"/>
    </xf>
    <xf numFmtId="0" fontId="4" fillId="4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3"/>
    </xf>
    <xf numFmtId="0" fontId="8" fillId="4" borderId="7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 indent="2"/>
    </xf>
    <xf numFmtId="0" fontId="7" fillId="4" borderId="6" xfId="0" applyFont="1" applyFill="1" applyBorder="1" applyAlignment="1">
      <alignment horizontal="left" vertical="center" wrapText="1" indent="1"/>
    </xf>
    <xf numFmtId="0" fontId="6" fillId="4" borderId="9" xfId="0" applyFont="1" applyFill="1" applyBorder="1" applyAlignment="1">
      <alignment horizontal="left" vertical="center" wrapText="1" indent="2"/>
    </xf>
    <xf numFmtId="0" fontId="6" fillId="4" borderId="1" xfId="0" applyFont="1" applyFill="1" applyBorder="1" applyAlignment="1">
      <alignment horizontal="left" vertical="center" wrapText="1" indent="2"/>
    </xf>
    <xf numFmtId="0" fontId="8" fillId="4" borderId="3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 indent="1"/>
    </xf>
    <xf numFmtId="0" fontId="14" fillId="4" borderId="6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left" vertical="center" wrapText="1" inden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left" vertical="top" wrapText="1" indent="1"/>
    </xf>
    <xf numFmtId="0" fontId="22" fillId="4" borderId="6" xfId="0" applyFont="1" applyFill="1" applyBorder="1" applyAlignment="1">
      <alignment horizontal="left" vertical="top" wrapText="1" indent="1"/>
    </xf>
    <xf numFmtId="0" fontId="22" fillId="4" borderId="6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 vertical="center" wrapText="1" indent="1"/>
    </xf>
    <xf numFmtId="0" fontId="23" fillId="4" borderId="7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left" vertical="center" wrapText="1" inden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left" vertical="center" wrapText="1" indent="2"/>
    </xf>
    <xf numFmtId="0" fontId="18" fillId="4" borderId="9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33" fillId="0" borderId="0" xfId="1" applyFont="1" applyFill="1" applyBorder="1" applyAlignment="1" applyProtection="1">
      <alignment horizontal="center" vertical="center"/>
    </xf>
    <xf numFmtId="0" fontId="34" fillId="0" borderId="0" xfId="1" applyFont="1" applyFill="1" applyBorder="1" applyAlignment="1" applyProtection="1">
      <alignment horizontal="center" vertical="center"/>
    </xf>
    <xf numFmtId="0" fontId="31" fillId="0" borderId="0" xfId="2" applyFont="1" applyFill="1" applyBorder="1" applyAlignment="1" applyProtection="1">
      <alignment vertical="center"/>
    </xf>
    <xf numFmtId="0" fontId="28" fillId="0" borderId="0" xfId="2" applyFont="1" applyFill="1" applyBorder="1" applyAlignment="1" applyProtection="1">
      <alignment vertical="center"/>
    </xf>
    <xf numFmtId="0" fontId="31" fillId="0" borderId="0" xfId="3" applyFont="1" applyFill="1" applyBorder="1" applyAlignment="1" applyProtection="1">
      <alignment horizontal="left" vertical="center"/>
    </xf>
    <xf numFmtId="165" fontId="31" fillId="0" borderId="0" xfId="3" applyNumberFormat="1" applyFont="1" applyFill="1" applyBorder="1" applyAlignment="1" applyProtection="1">
      <alignment horizontal="center" vertical="center"/>
    </xf>
    <xf numFmtId="0" fontId="31" fillId="0" borderId="0" xfId="3" applyFont="1" applyFill="1" applyBorder="1" applyAlignment="1" applyProtection="1">
      <alignment horizontal="center" vertical="center"/>
    </xf>
    <xf numFmtId="0" fontId="31" fillId="0" borderId="0" xfId="3" applyFont="1" applyFill="1" applyBorder="1" applyAlignment="1" applyProtection="1">
      <alignment horizontal="right" vertical="center"/>
    </xf>
    <xf numFmtId="0" fontId="31" fillId="0" borderId="0" xfId="3" applyFont="1" applyFill="1" applyBorder="1" applyAlignment="1" applyProtection="1">
      <alignment vertical="center"/>
    </xf>
    <xf numFmtId="0" fontId="28" fillId="0" borderId="0" xfId="3" applyFont="1" applyFill="1" applyBorder="1" applyAlignment="1" applyProtection="1">
      <alignment vertical="center"/>
    </xf>
    <xf numFmtId="0" fontId="37" fillId="6" borderId="0" xfId="3" applyFont="1" applyFill="1" applyBorder="1" applyAlignment="1" applyProtection="1">
      <alignment horizontal="center" vertical="center"/>
    </xf>
    <xf numFmtId="0" fontId="37" fillId="6" borderId="0" xfId="3" applyFont="1" applyFill="1" applyBorder="1" applyAlignment="1" applyProtection="1">
      <alignment horizontal="left" vertical="center"/>
    </xf>
    <xf numFmtId="0" fontId="31" fillId="8" borderId="0" xfId="3" applyFont="1" applyFill="1" applyBorder="1" applyAlignment="1" applyProtection="1">
      <alignment horizontal="center" vertical="center"/>
    </xf>
    <xf numFmtId="0" fontId="31" fillId="8" borderId="0" xfId="3" applyFont="1" applyFill="1" applyBorder="1" applyAlignment="1" applyProtection="1">
      <alignment vertical="center"/>
    </xf>
    <xf numFmtId="1" fontId="39" fillId="6" borderId="0" xfId="3" applyNumberFormat="1" applyFont="1" applyFill="1" applyBorder="1" applyAlignment="1" applyProtection="1"/>
    <xf numFmtId="0" fontId="39" fillId="6" borderId="0" xfId="3" applyFont="1" applyFill="1" applyBorder="1" applyAlignment="1" applyProtection="1">
      <alignment horizontal="center" vertical="top"/>
    </xf>
    <xf numFmtId="0" fontId="40" fillId="0" borderId="0" xfId="3" applyFont="1" applyFill="1" applyBorder="1" applyAlignment="1" applyProtection="1">
      <alignment horizontal="center" vertical="center"/>
    </xf>
    <xf numFmtId="0" fontId="41" fillId="6" borderId="11" xfId="2" applyFont="1" applyFill="1" applyBorder="1" applyAlignment="1" applyProtection="1">
      <alignment horizontal="center" vertical="center" wrapText="1"/>
    </xf>
    <xf numFmtId="0" fontId="41" fillId="6" borderId="12" xfId="2" applyFont="1" applyFill="1" applyBorder="1" applyAlignment="1" applyProtection="1">
      <alignment horizontal="center" vertical="center" wrapText="1"/>
    </xf>
    <xf numFmtId="0" fontId="41" fillId="6" borderId="13" xfId="2" applyFont="1" applyFill="1" applyBorder="1" applyAlignment="1" applyProtection="1">
      <alignment horizontal="center" vertical="center" wrapText="1"/>
    </xf>
    <xf numFmtId="0" fontId="31" fillId="0" borderId="0" xfId="2" applyFont="1" applyFill="1" applyBorder="1" applyAlignment="1" applyProtection="1">
      <alignment horizontal="left" vertical="center" wrapText="1"/>
    </xf>
    <xf numFmtId="17" fontId="41" fillId="6" borderId="0" xfId="3" applyNumberFormat="1" applyFont="1" applyFill="1" applyBorder="1" applyAlignment="1" applyProtection="1">
      <alignment horizontal="center" vertical="center"/>
    </xf>
    <xf numFmtId="0" fontId="42" fillId="0" borderId="0" xfId="3" applyFont="1" applyFill="1" applyBorder="1" applyAlignment="1" applyProtection="1">
      <alignment vertical="center"/>
    </xf>
    <xf numFmtId="0" fontId="41" fillId="6" borderId="11" xfId="3" applyFont="1" applyFill="1" applyBorder="1" applyAlignment="1" applyProtection="1">
      <alignment horizontal="center" vertical="center" wrapText="1"/>
    </xf>
    <xf numFmtId="0" fontId="41" fillId="6" borderId="13" xfId="3" applyFont="1" applyFill="1" applyBorder="1" applyAlignment="1" applyProtection="1">
      <alignment horizontal="center" vertical="center" wrapText="1"/>
    </xf>
    <xf numFmtId="0" fontId="41" fillId="0" borderId="0" xfId="3" applyFont="1" applyFill="1" applyBorder="1" applyAlignment="1" applyProtection="1">
      <alignment vertical="center"/>
    </xf>
    <xf numFmtId="0" fontId="34" fillId="0" borderId="0" xfId="3" applyFont="1" applyFill="1" applyBorder="1" applyAlignment="1" applyProtection="1">
      <alignment vertical="center"/>
    </xf>
    <xf numFmtId="10" fontId="31" fillId="0" borderId="0" xfId="2" applyNumberFormat="1" applyFont="1" applyFill="1" applyBorder="1" applyAlignment="1" applyProtection="1">
      <alignment horizontal="left" vertical="center" wrapText="1"/>
    </xf>
    <xf numFmtId="0" fontId="34" fillId="10" borderId="0" xfId="3" applyNumberFormat="1" applyFont="1" applyFill="1" applyBorder="1" applyAlignment="1" applyProtection="1">
      <alignment horizontal="center" vertical="center"/>
    </xf>
    <xf numFmtId="0" fontId="43" fillId="9" borderId="0" xfId="3" applyFont="1" applyFill="1" applyBorder="1" applyAlignment="1" applyProtection="1">
      <alignment horizontal="center" vertical="center"/>
    </xf>
    <xf numFmtId="0" fontId="44" fillId="10" borderId="0" xfId="3" applyNumberFormat="1" applyFont="1" applyFill="1" applyBorder="1" applyAlignment="1" applyProtection="1">
      <alignment horizontal="center" vertical="center"/>
    </xf>
    <xf numFmtId="168" fontId="34" fillId="10" borderId="0" xfId="3" applyNumberFormat="1" applyFont="1" applyFill="1" applyBorder="1" applyAlignment="1" applyProtection="1">
      <alignment horizontal="center" vertical="center"/>
    </xf>
    <xf numFmtId="0" fontId="45" fillId="0" borderId="0" xfId="3" applyFont="1" applyFill="1" applyBorder="1" applyAlignment="1" applyProtection="1">
      <alignment horizontal="center" vertical="center"/>
    </xf>
    <xf numFmtId="0" fontId="28" fillId="0" borderId="0" xfId="3" applyFont="1" applyFill="1" applyBorder="1" applyAlignment="1" applyProtection="1">
      <alignment horizontal="center" vertical="center"/>
    </xf>
    <xf numFmtId="0" fontId="36" fillId="8" borderId="1" xfId="3" applyFont="1" applyFill="1" applyBorder="1" applyAlignment="1" applyProtection="1">
      <alignment horizontal="center" vertical="center"/>
    </xf>
    <xf numFmtId="9" fontId="46" fillId="8" borderId="2" xfId="3" applyNumberFormat="1" applyFont="1" applyFill="1" applyBorder="1" applyAlignment="1" applyProtection="1">
      <alignment horizontal="left" vertical="center" wrapText="1" indent="1"/>
    </xf>
    <xf numFmtId="169" fontId="28" fillId="8" borderId="2" xfId="3" applyNumberFormat="1" applyFont="1" applyFill="1" applyBorder="1" applyAlignment="1" applyProtection="1">
      <alignment horizontal="center" vertical="center" wrapText="1"/>
    </xf>
    <xf numFmtId="9" fontId="28" fillId="8" borderId="3" xfId="3" applyNumberFormat="1" applyFont="1" applyFill="1" applyBorder="1" applyAlignment="1" applyProtection="1">
      <alignment horizontal="center" vertical="center" wrapText="1"/>
    </xf>
    <xf numFmtId="9" fontId="34" fillId="11" borderId="14" xfId="3" applyNumberFormat="1" applyFont="1" applyFill="1" applyBorder="1" applyAlignment="1" applyProtection="1">
      <alignment horizontal="center" vertical="center"/>
      <protection locked="0"/>
    </xf>
    <xf numFmtId="0" fontId="44" fillId="8" borderId="1" xfId="3" applyNumberFormat="1" applyFont="1" applyFill="1" applyBorder="1" applyAlignment="1" applyProtection="1">
      <alignment horizontal="center" vertical="center"/>
    </xf>
    <xf numFmtId="168" fontId="34" fillId="8" borderId="3" xfId="3" applyNumberFormat="1" applyFont="1" applyFill="1" applyBorder="1" applyAlignment="1" applyProtection="1">
      <alignment horizontal="center" vertical="center"/>
    </xf>
    <xf numFmtId="168" fontId="28" fillId="0" borderId="0" xfId="3" applyNumberFormat="1" applyFont="1" applyFill="1" applyBorder="1" applyAlignment="1" applyProtection="1">
      <alignment vertical="center"/>
    </xf>
    <xf numFmtId="170" fontId="28" fillId="8" borderId="6" xfId="3" applyNumberFormat="1" applyFont="1" applyFill="1" applyBorder="1" applyAlignment="1">
      <alignment horizontal="center" vertical="center" wrapText="1"/>
    </xf>
    <xf numFmtId="171" fontId="34" fillId="11" borderId="14" xfId="3" applyNumberFormat="1" applyFont="1" applyFill="1" applyBorder="1" applyAlignment="1" applyProtection="1">
      <alignment horizontal="center" vertical="center"/>
      <protection locked="0"/>
    </xf>
    <xf numFmtId="0" fontId="45" fillId="0" borderId="0" xfId="3" applyFont="1" applyFill="1" applyBorder="1" applyAlignment="1">
      <alignment horizontal="center" vertical="center"/>
    </xf>
    <xf numFmtId="0" fontId="28" fillId="8" borderId="6" xfId="3" applyNumberFormat="1" applyFont="1" applyFill="1" applyBorder="1" applyAlignment="1" applyProtection="1">
      <alignment horizontal="center" vertical="center" wrapText="1"/>
    </xf>
    <xf numFmtId="9" fontId="28" fillId="8" borderId="7" xfId="3" applyNumberFormat="1" applyFont="1" applyFill="1" applyBorder="1" applyAlignment="1" applyProtection="1">
      <alignment horizontal="center" vertical="center" wrapText="1"/>
    </xf>
    <xf numFmtId="0" fontId="34" fillId="11" borderId="4" xfId="3" applyNumberFormat="1" applyFont="1" applyFill="1" applyBorder="1" applyAlignment="1" applyProtection="1">
      <alignment horizontal="center" vertical="center"/>
      <protection locked="0"/>
    </xf>
    <xf numFmtId="0" fontId="44" fillId="8" borderId="5" xfId="3" applyNumberFormat="1" applyFont="1" applyFill="1" applyBorder="1" applyAlignment="1" applyProtection="1">
      <alignment horizontal="center" vertical="center"/>
    </xf>
    <xf numFmtId="168" fontId="34" fillId="8" borderId="7" xfId="3" applyNumberFormat="1" applyFont="1" applyFill="1" applyBorder="1" applyAlignment="1" applyProtection="1">
      <alignment horizontal="center" vertical="center"/>
    </xf>
    <xf numFmtId="172" fontId="28" fillId="8" borderId="2" xfId="3" applyNumberFormat="1" applyFont="1" applyFill="1" applyBorder="1" applyAlignment="1" applyProtection="1">
      <alignment horizontal="center" vertical="center" wrapText="1"/>
    </xf>
    <xf numFmtId="0" fontId="44" fillId="0" borderId="5" xfId="3" applyNumberFormat="1" applyFont="1" applyFill="1" applyBorder="1" applyAlignment="1" applyProtection="1">
      <alignment horizontal="center" vertical="center"/>
    </xf>
    <xf numFmtId="9" fontId="46" fillId="8" borderId="6" xfId="3" applyNumberFormat="1" applyFont="1" applyFill="1" applyBorder="1" applyAlignment="1" applyProtection="1">
      <alignment horizontal="left" vertical="center" wrapText="1" indent="1"/>
    </xf>
    <xf numFmtId="173" fontId="28" fillId="8" borderId="6" xfId="3" applyNumberFormat="1" applyFont="1" applyFill="1" applyBorder="1" applyAlignment="1">
      <alignment horizontal="center" vertical="center" wrapText="1"/>
    </xf>
    <xf numFmtId="9" fontId="28" fillId="8" borderId="7" xfId="3" applyNumberFormat="1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horizontal="left" vertical="center" wrapText="1"/>
    </xf>
    <xf numFmtId="173" fontId="34" fillId="11" borderId="4" xfId="3" applyNumberFormat="1" applyFont="1" applyFill="1" applyBorder="1" applyAlignment="1" applyProtection="1">
      <alignment horizontal="center" vertical="center"/>
      <protection locked="0"/>
    </xf>
    <xf numFmtId="0" fontId="44" fillId="8" borderId="5" xfId="3" applyFont="1" applyFill="1" applyBorder="1" applyAlignment="1">
      <alignment horizontal="center" vertical="center"/>
    </xf>
    <xf numFmtId="168" fontId="34" fillId="8" borderId="7" xfId="3" applyNumberFormat="1" applyFont="1" applyFill="1" applyBorder="1" applyAlignment="1">
      <alignment horizontal="center" vertical="center"/>
    </xf>
    <xf numFmtId="0" fontId="34" fillId="11" borderId="4" xfId="3" applyFont="1" applyFill="1" applyBorder="1" applyAlignment="1" applyProtection="1">
      <alignment horizontal="center" vertical="center"/>
      <protection locked="0"/>
    </xf>
    <xf numFmtId="0" fontId="36" fillId="0" borderId="0" xfId="3" applyFont="1" applyFill="1" applyBorder="1" applyAlignment="1" applyProtection="1">
      <alignment vertical="center"/>
    </xf>
    <xf numFmtId="0" fontId="48" fillId="0" borderId="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" fontId="34" fillId="11" borderId="4" xfId="3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13" fillId="3" borderId="14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8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164" fontId="32" fillId="5" borderId="0" xfId="1" applyNumberFormat="1" applyFont="1" applyFill="1" applyBorder="1" applyAlignment="1" applyProtection="1">
      <alignment horizontal="center" vertical="center" wrapText="1"/>
    </xf>
    <xf numFmtId="164" fontId="32" fillId="5" borderId="17" xfId="1" applyNumberFormat="1" applyFont="1" applyFill="1" applyBorder="1" applyAlignment="1" applyProtection="1">
      <alignment horizontal="center" vertical="center" wrapText="1"/>
    </xf>
    <xf numFmtId="164" fontId="32" fillId="5" borderId="19" xfId="1" applyNumberFormat="1" applyFont="1" applyFill="1" applyBorder="1" applyAlignment="1" applyProtection="1">
      <alignment horizontal="center" vertical="center" wrapText="1"/>
    </xf>
    <xf numFmtId="164" fontId="32" fillId="5" borderId="20" xfId="1" applyNumberFormat="1" applyFont="1" applyFill="1" applyBorder="1" applyAlignment="1" applyProtection="1">
      <alignment horizontal="center" vertical="center" wrapText="1"/>
    </xf>
    <xf numFmtId="0" fontId="35" fillId="6" borderId="21" xfId="2" applyFont="1" applyFill="1" applyBorder="1" applyAlignment="1" applyProtection="1">
      <alignment horizontal="center" vertical="center"/>
    </xf>
    <xf numFmtId="0" fontId="35" fillId="6" borderId="22" xfId="2" applyFont="1" applyFill="1" applyBorder="1" applyAlignment="1" applyProtection="1">
      <alignment horizontal="center" vertical="center"/>
    </xf>
    <xf numFmtId="0" fontId="35" fillId="6" borderId="23" xfId="2" applyFont="1" applyFill="1" applyBorder="1" applyAlignment="1" applyProtection="1">
      <alignment horizontal="center" vertical="center"/>
    </xf>
    <xf numFmtId="17" fontId="34" fillId="6" borderId="0" xfId="3" quotePrefix="1" applyNumberFormat="1" applyFont="1" applyFill="1" applyBorder="1" applyAlignment="1" applyProtection="1">
      <alignment horizontal="center" vertical="center"/>
    </xf>
    <xf numFmtId="17" fontId="34" fillId="6" borderId="0" xfId="3" applyNumberFormat="1" applyFont="1" applyFill="1" applyBorder="1" applyAlignment="1" applyProtection="1">
      <alignment horizontal="center" vertical="center"/>
    </xf>
    <xf numFmtId="0" fontId="36" fillId="6" borderId="0" xfId="3" applyFont="1" applyFill="1" applyBorder="1" applyAlignment="1" applyProtection="1">
      <alignment horizontal="center" vertical="center"/>
    </xf>
    <xf numFmtId="0" fontId="41" fillId="6" borderId="12" xfId="2" applyFont="1" applyFill="1" applyBorder="1" applyAlignment="1" applyProtection="1">
      <alignment horizontal="center" vertical="center" wrapText="1"/>
    </xf>
    <xf numFmtId="0" fontId="36" fillId="10" borderId="0" xfId="3" applyFont="1" applyFill="1" applyBorder="1" applyAlignment="1" applyProtection="1">
      <alignment horizontal="center" vertical="center"/>
    </xf>
    <xf numFmtId="0" fontId="28" fillId="8" borderId="2" xfId="3" applyFont="1" applyFill="1" applyBorder="1" applyAlignment="1" applyProtection="1">
      <alignment horizontal="left" vertical="center" wrapText="1" indent="1"/>
    </xf>
    <xf numFmtId="0" fontId="32" fillId="5" borderId="16" xfId="1" applyNumberFormat="1" applyFont="1" applyFill="1" applyBorder="1" applyAlignment="1" applyProtection="1">
      <alignment horizontal="center" vertical="center" wrapText="1"/>
    </xf>
    <xf numFmtId="0" fontId="32" fillId="5" borderId="0" xfId="1" applyNumberFormat="1" applyFont="1" applyFill="1" applyBorder="1" applyAlignment="1" applyProtection="1">
      <alignment horizontal="center" vertical="center" wrapText="1"/>
    </xf>
    <xf numFmtId="0" fontId="32" fillId="5" borderId="18" xfId="1" applyNumberFormat="1" applyFont="1" applyFill="1" applyBorder="1" applyAlignment="1" applyProtection="1">
      <alignment horizontal="center" vertical="center" wrapText="1"/>
    </xf>
    <xf numFmtId="0" fontId="32" fillId="5" borderId="19" xfId="1" applyNumberFormat="1" applyFont="1" applyFill="1" applyBorder="1" applyAlignment="1" applyProtection="1">
      <alignment horizontal="center" vertical="center" wrapText="1"/>
    </xf>
    <xf numFmtId="0" fontId="32" fillId="5" borderId="0" xfId="1" applyNumberFormat="1" applyFont="1" applyFill="1" applyBorder="1" applyAlignment="1" applyProtection="1">
      <alignment horizontal="right" vertical="center" wrapText="1"/>
    </xf>
    <xf numFmtId="0" fontId="32" fillId="5" borderId="19" xfId="1" applyNumberFormat="1" applyFont="1" applyFill="1" applyBorder="1" applyAlignment="1" applyProtection="1">
      <alignment horizontal="right" vertical="center" wrapText="1"/>
    </xf>
    <xf numFmtId="0" fontId="39" fillId="6" borderId="24" xfId="3" applyFont="1" applyFill="1" applyBorder="1" applyAlignment="1" applyProtection="1">
      <alignment horizontal="center" vertical="center"/>
    </xf>
    <xf numFmtId="1" fontId="39" fillId="6" borderId="0" xfId="3" applyNumberFormat="1" applyFont="1" applyFill="1" applyBorder="1" applyAlignment="1" applyProtection="1">
      <alignment horizontal="left"/>
    </xf>
    <xf numFmtId="166" fontId="36" fillId="8" borderId="0" xfId="3" applyNumberFormat="1" applyFont="1" applyFill="1" applyBorder="1" applyAlignment="1" applyProtection="1">
      <alignment horizontal="center" vertical="center"/>
    </xf>
    <xf numFmtId="167" fontId="36" fillId="8" borderId="0" xfId="3" applyNumberFormat="1" applyFont="1" applyFill="1" applyBorder="1" applyAlignment="1" applyProtection="1">
      <alignment horizontal="center" vertical="center"/>
    </xf>
    <xf numFmtId="0" fontId="27" fillId="9" borderId="0" xfId="3" applyFont="1" applyFill="1" applyBorder="1" applyAlignment="1" applyProtection="1">
      <alignment horizontal="center" vertical="center"/>
    </xf>
    <xf numFmtId="0" fontId="38" fillId="7" borderId="0" xfId="3" applyFont="1" applyFill="1" applyBorder="1" applyAlignment="1" applyProtection="1">
      <alignment horizontal="center" vertical="center"/>
    </xf>
    <xf numFmtId="0" fontId="31" fillId="8" borderId="0" xfId="3" applyFont="1" applyFill="1" applyBorder="1" applyAlignment="1" applyProtection="1">
      <alignment horizontal="center" vertical="center"/>
      <protection locked="0"/>
    </xf>
    <xf numFmtId="9" fontId="34" fillId="8" borderId="2" xfId="3" applyNumberFormat="1" applyFont="1" applyFill="1" applyBorder="1" applyAlignment="1" applyProtection="1">
      <alignment horizontal="left" vertical="center" wrapText="1" indent="1"/>
    </xf>
    <xf numFmtId="0" fontId="28" fillId="8" borderId="7" xfId="3" applyFont="1" applyFill="1" applyBorder="1" applyAlignment="1" applyProtection="1">
      <alignment horizontal="left" vertical="center" wrapText="1" indent="1"/>
    </xf>
    <xf numFmtId="0" fontId="28" fillId="8" borderId="4" xfId="3" applyFont="1" applyFill="1" applyBorder="1" applyAlignment="1" applyProtection="1">
      <alignment horizontal="left" vertical="center" wrapText="1" indent="1"/>
    </xf>
    <xf numFmtId="0" fontId="28" fillId="8" borderId="5" xfId="3" applyFont="1" applyFill="1" applyBorder="1" applyAlignment="1" applyProtection="1">
      <alignment horizontal="left" vertical="center" wrapText="1" indent="1"/>
    </xf>
    <xf numFmtId="0" fontId="44" fillId="0" borderId="0" xfId="3" applyNumberFormat="1" applyFont="1" applyFill="1" applyBorder="1" applyAlignment="1" applyProtection="1">
      <alignment horizontal="center" vertical="center"/>
    </xf>
  </cellXfs>
  <cellStyles count="4">
    <cellStyle name="Normal" xfId="0" builtinId="0"/>
    <cellStyle name="Normal 3 2" xfId="2"/>
    <cellStyle name="Normal_5018-Fluides2008" xfId="3"/>
    <cellStyle name="Normal_INDIQ00" xfId="1"/>
  </cellStyles>
  <dxfs count="25"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ont>
        <color auto="1"/>
      </font>
      <fill>
        <patternFill>
          <bgColor rgb="FF99FF99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8080"/>
        </patternFill>
      </fill>
    </dxf>
    <dxf>
      <font>
        <condense val="0"/>
        <extend val="0"/>
        <color rgb="FF993300"/>
      </font>
      <fill>
        <patternFill>
          <bgColor rgb="FFFF8080"/>
        </patternFill>
      </fill>
    </dxf>
    <dxf>
      <font>
        <condense val="0"/>
        <extend val="0"/>
        <color rgb="FFFF9900"/>
      </font>
      <fill>
        <patternFill>
          <bgColor rgb="FFFFFF00"/>
        </patternFill>
      </fill>
    </dxf>
    <dxf>
      <font>
        <condense val="0"/>
        <extend val="0"/>
        <color rgb="FF003300"/>
      </font>
      <fill>
        <patternFill>
          <bgColor rgb="FF99FF99"/>
        </patternFill>
      </fill>
    </dxf>
    <dxf>
      <font>
        <color rgb="FFFFFFFF"/>
      </font>
      <fill>
        <patternFill>
          <bgColor rgb="FFFF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492019</xdr:colOff>
      <xdr:row>0</xdr:row>
      <xdr:rowOff>20105</xdr:rowOff>
    </xdr:from>
    <xdr:ext cx="1550670" cy="665480"/>
    <xdr:grpSp>
      <xdr:nvGrpSpPr>
        <xdr:cNvPr id="2" name="Group 2"/>
        <xdr:cNvGrpSpPr/>
      </xdr:nvGrpSpPr>
      <xdr:grpSpPr>
        <a:xfrm>
          <a:off x="492019" y="20105"/>
          <a:ext cx="1550670" cy="665480"/>
          <a:chOff x="0" y="0"/>
          <a:chExt cx="1550670" cy="665480"/>
        </a:xfrm>
      </xdr:grpSpPr>
      <xdr:pic>
        <xdr:nvPicPr>
          <xdr:cNvPr id="3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550372" cy="665401"/>
          </a:xfrm>
          <a:prstGeom prst="rect">
            <a:avLst/>
          </a:prstGeom>
        </xdr:spPr>
      </xdr:pic>
      <xdr:pic>
        <xdr:nvPicPr>
          <xdr:cNvPr id="4" name="image2.jpe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0625" y="99859"/>
            <a:ext cx="1220279" cy="337362"/>
          </a:xfrm>
          <a:prstGeom prst="rect">
            <a:avLst/>
          </a:prstGeom>
        </xdr:spPr>
      </xdr:pic>
    </xdr:grp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497885</xdr:colOff>
      <xdr:row>0</xdr:row>
      <xdr:rowOff>19597</xdr:rowOff>
    </xdr:from>
    <xdr:ext cx="1537335" cy="652780"/>
    <xdr:grpSp>
      <xdr:nvGrpSpPr>
        <xdr:cNvPr id="5" name="Group 5"/>
        <xdr:cNvGrpSpPr/>
      </xdr:nvGrpSpPr>
      <xdr:grpSpPr>
        <a:xfrm>
          <a:off x="497885" y="19597"/>
          <a:ext cx="1537335" cy="652780"/>
          <a:chOff x="0" y="0"/>
          <a:chExt cx="1537335" cy="652780"/>
        </a:xfrm>
      </xdr:grpSpPr>
      <xdr:pic>
        <xdr:nvPicPr>
          <xdr:cNvPr id="6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537244" cy="652600"/>
          </a:xfrm>
          <a:prstGeom prst="rect">
            <a:avLst/>
          </a:prstGeom>
        </xdr:spPr>
      </xdr:pic>
      <xdr:pic>
        <xdr:nvPicPr>
          <xdr:cNvPr id="7" name="image2.jpe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0856" y="100367"/>
            <a:ext cx="1220279" cy="337362"/>
          </a:xfrm>
          <a:prstGeom prst="rect">
            <a:avLst/>
          </a:prstGeom>
        </xdr:spPr>
      </xdr:pic>
    </xdr:grp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280147</xdr:colOff>
      <xdr:row>1</xdr:row>
      <xdr:rowOff>112059</xdr:rowOff>
    </xdr:from>
    <xdr:to>
      <xdr:col>15</xdr:col>
      <xdr:colOff>321128</xdr:colOff>
      <xdr:row>5</xdr:row>
      <xdr:rowOff>45944</xdr:rowOff>
    </xdr:to>
    <xdr:sp macro="" textlink="" fLocksText="0">
      <xdr:nvSpPr>
        <xdr:cNvPr id="10" name="Rectangle à coins arrondis 9">
          <a:extLst>
            <a:ext uri="{FF2B5EF4-FFF2-40B4-BE49-F238E27FC236}">
              <a16:creationId xmlns:a16="http://schemas.microsoft.com/office/drawing/2014/main" id="{EFC136FE-177D-4ADB-BA78-96ECBE1A804C}"/>
            </a:ext>
          </a:extLst>
        </xdr:cNvPr>
        <xdr:cNvSpPr/>
      </xdr:nvSpPr>
      <xdr:spPr bwMode="auto">
        <a:xfrm>
          <a:off x="527797" y="302559"/>
          <a:ext cx="12480631" cy="800660"/>
        </a:xfrm>
        <a:prstGeom prst="roundRect">
          <a:avLst/>
        </a:prstGeom>
        <a:solidFill>
          <a:sysClr val="window" lastClr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72000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entury Gothic" pitchFamily="34" charset="0"/>
            </a:rPr>
            <a:t>	</a:t>
          </a:r>
          <a:r>
            <a:rPr kumimoji="0" lang="fr-FR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entury Gothic" pitchFamily="34" charset="0"/>
            </a:rPr>
            <a:t>		Prestations de maintenance Electriques et Eclairage</a:t>
          </a:r>
        </a:p>
      </xdr:txBody>
    </xdr:sp>
    <xdr:clientData/>
  </xdr:twoCellAnchor>
  <xdr:twoCellAnchor editAs="oneCell">
    <xdr:from>
      <xdr:col>17</xdr:col>
      <xdr:colOff>76200</xdr:colOff>
      <xdr:row>9</xdr:row>
      <xdr:rowOff>57150</xdr:rowOff>
    </xdr:from>
    <xdr:to>
      <xdr:col>20</xdr:col>
      <xdr:colOff>619125</xdr:colOff>
      <xdr:row>11</xdr:row>
      <xdr:rowOff>209551</xdr:rowOff>
    </xdr:to>
    <xdr:pic>
      <xdr:nvPicPr>
        <xdr:cNvPr id="11" name="Image 4">
          <a:extLst>
            <a:ext uri="{FF2B5EF4-FFF2-40B4-BE49-F238E27FC236}">
              <a16:creationId xmlns:a16="http://schemas.microsoft.com/office/drawing/2014/main" id="{D327A59F-38DB-4ACA-88BE-90B3A5AB3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1" t="33151" r="46933" b="50352"/>
        <a:stretch>
          <a:fillRect/>
        </a:stretch>
      </xdr:blipFill>
      <xdr:spPr bwMode="auto">
        <a:xfrm>
          <a:off x="14125575" y="2047875"/>
          <a:ext cx="2381250" cy="590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341958</xdr:colOff>
      <xdr:row>36</xdr:row>
      <xdr:rowOff>181840</xdr:rowOff>
    </xdr:from>
    <xdr:ext cx="10587466" cy="561949"/>
    <xdr:sp macro="" textlink="" fLocksText="0">
      <xdr:nvSpPr>
        <xdr:cNvPr id="12" name="Rectangle 11">
          <a:extLst>
            <a:ext uri="{FF2B5EF4-FFF2-40B4-BE49-F238E27FC236}">
              <a16:creationId xmlns:a16="http://schemas.microsoft.com/office/drawing/2014/main" id="{2E6B99C1-A1DC-442E-835B-69AE9532D30F}"/>
            </a:ext>
          </a:extLst>
        </xdr:cNvPr>
        <xdr:cNvSpPr/>
      </xdr:nvSpPr>
      <xdr:spPr>
        <a:xfrm rot="20029888">
          <a:off x="2599383" y="15355165"/>
          <a:ext cx="10587466" cy="5619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4500" b="1" i="0" u="none" strike="noStrike" kern="0" cap="none" spc="0" normalizeH="0" baseline="0" noProof="0">
              <a:ln w="18000">
                <a:solidFill>
                  <a:srgbClr val="C0504D">
                    <a:satMod val="140000"/>
                    <a:alpha val="38000"/>
                  </a:srgbClr>
                </a:solidFill>
                <a:prstDash val="solid"/>
                <a:miter lim="800000"/>
              </a:ln>
              <a:solidFill>
                <a:srgbClr val="C00000">
                  <a:alpha val="0"/>
                </a:srgbClr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uLnTx/>
              <a:uFillTx/>
            </a:rPr>
            <a:t>Fiche Qualité complétée pour exemple</a:t>
          </a:r>
        </a:p>
      </xdr:txBody>
    </xdr:sp>
    <xdr:clientData/>
  </xdr:oneCellAnchor>
  <xdr:twoCellAnchor editAs="oneCell">
    <xdr:from>
      <xdr:col>2</xdr:col>
      <xdr:colOff>78446</xdr:colOff>
      <xdr:row>2</xdr:row>
      <xdr:rowOff>112059</xdr:rowOff>
    </xdr:from>
    <xdr:to>
      <xdr:col>4</xdr:col>
      <xdr:colOff>703323</xdr:colOff>
      <xdr:row>5</xdr:row>
      <xdr:rowOff>82800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D8C3CD72-3D94-42A7-A829-84635732B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821" y="426384"/>
          <a:ext cx="1786927" cy="54224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PAJ\DPAJ-SDT\SEE\300-MAINTENANCE\Nouveau%20march&#233;%20Maintenance\March&#233;%20-%20Indicateurs%20p&#233;nalit&#233;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eurs Clés"/>
      <sheetName val="Pénalités"/>
      <sheetName val="Tableau de bord"/>
    </sheetNames>
    <sheetDataSet>
      <sheetData sheetId="0" refreshError="1">
        <row r="7">
          <cell r="B7" t="str">
            <v>KPI - SUIVI SPECIFIQUE DU MOIS ECOULE</v>
          </cell>
        </row>
        <row r="10">
          <cell r="B10" t="str">
            <v>KPI-M-03</v>
          </cell>
          <cell r="D10" t="str">
            <v>Respect des délais de dépannage Criticité C1 sur le mois écoulé</v>
          </cell>
        </row>
        <row r="12">
          <cell r="D12" t="str">
            <v>Respect des délais de remise en état définitive Criticité C1 sur le mois écoulé</v>
          </cell>
        </row>
        <row r="14">
          <cell r="B14" t="str">
            <v>KPI-M-07</v>
          </cell>
          <cell r="D14" t="str">
            <v>Respect de l'organisation contractuelle et des moyens minimaux
Cf. organisation opérationnelle du Prestataire mise à jour mensuellement dans le rapport d'activité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zoomScale="120" zoomScaleNormal="120" workbookViewId="0">
      <selection activeCell="B23" sqref="B23"/>
    </sheetView>
  </sheetViews>
  <sheetFormatPr baseColWidth="10" defaultColWidth="9.33203125" defaultRowHeight="12.75"/>
  <cols>
    <col min="1" max="1" width="10.1640625" customWidth="1"/>
    <col min="2" max="2" width="46.83203125" customWidth="1"/>
    <col min="3" max="3" width="43.33203125" customWidth="1"/>
    <col min="4" max="4" width="69.83203125" customWidth="1"/>
    <col min="5" max="5" width="15.33203125" customWidth="1"/>
    <col min="6" max="6" width="17.83203125" customWidth="1"/>
    <col min="7" max="7" width="31.5" customWidth="1"/>
  </cols>
  <sheetData>
    <row r="1" spans="1:7" ht="60" customHeight="1">
      <c r="A1" s="119" t="s">
        <v>22</v>
      </c>
      <c r="B1" s="120"/>
      <c r="C1" s="120"/>
      <c r="D1" s="120"/>
      <c r="E1" s="120"/>
      <c r="F1" s="120"/>
      <c r="G1" s="120"/>
    </row>
    <row r="2" spans="1:7" ht="54.75" customHeight="1">
      <c r="A2" s="1" t="s">
        <v>0</v>
      </c>
      <c r="B2" s="27" t="s">
        <v>23</v>
      </c>
      <c r="C2" s="2" t="s">
        <v>1</v>
      </c>
      <c r="D2" s="3" t="s">
        <v>2</v>
      </c>
      <c r="E2" s="3" t="s">
        <v>3</v>
      </c>
      <c r="F2" s="4" t="s">
        <v>4</v>
      </c>
      <c r="G2" s="5" t="s">
        <v>5</v>
      </c>
    </row>
    <row r="3" spans="1:7" ht="15.75" customHeight="1">
      <c r="A3" s="121" t="s">
        <v>50</v>
      </c>
      <c r="B3" s="122"/>
      <c r="C3" s="122"/>
      <c r="D3" s="122"/>
      <c r="E3" s="122"/>
      <c r="F3" s="122"/>
      <c r="G3" s="122"/>
    </row>
    <row r="4" spans="1:7" ht="53.25" customHeight="1">
      <c r="A4" s="8" t="s">
        <v>200</v>
      </c>
      <c r="B4" s="8" t="s">
        <v>24</v>
      </c>
      <c r="C4" s="8" t="s">
        <v>25</v>
      </c>
      <c r="D4" s="8" t="s">
        <v>26</v>
      </c>
      <c r="E4" s="8" t="s">
        <v>6</v>
      </c>
      <c r="F4" s="8" t="s">
        <v>27</v>
      </c>
      <c r="G4" s="8" t="s">
        <v>28</v>
      </c>
    </row>
    <row r="5" spans="1:7" ht="62.25" customHeight="1">
      <c r="A5" s="8" t="s">
        <v>201</v>
      </c>
      <c r="B5" s="8" t="s">
        <v>24</v>
      </c>
      <c r="C5" s="8" t="s">
        <v>29</v>
      </c>
      <c r="D5" s="8" t="s">
        <v>190</v>
      </c>
      <c r="E5" s="8" t="s">
        <v>56</v>
      </c>
      <c r="F5" s="8" t="s">
        <v>27</v>
      </c>
      <c r="G5" s="8" t="s">
        <v>30</v>
      </c>
    </row>
    <row r="6" spans="1:7" ht="50.45" customHeight="1">
      <c r="A6" s="8" t="s">
        <v>202</v>
      </c>
      <c r="B6" s="8" t="s">
        <v>24</v>
      </c>
      <c r="C6" s="8" t="s">
        <v>162</v>
      </c>
      <c r="D6" s="8" t="s">
        <v>171</v>
      </c>
      <c r="E6" s="8" t="s">
        <v>31</v>
      </c>
      <c r="F6" s="8" t="s">
        <v>189</v>
      </c>
      <c r="G6" s="8" t="s">
        <v>32</v>
      </c>
    </row>
    <row r="7" spans="1:7" ht="50.45" customHeight="1">
      <c r="A7" s="8" t="s">
        <v>203</v>
      </c>
      <c r="B7" s="8" t="s">
        <v>24</v>
      </c>
      <c r="C7" s="8" t="s">
        <v>163</v>
      </c>
      <c r="D7" s="8" t="s">
        <v>164</v>
      </c>
      <c r="E7" s="8" t="s">
        <v>31</v>
      </c>
      <c r="F7" s="8" t="s">
        <v>189</v>
      </c>
      <c r="G7" s="8" t="s">
        <v>165</v>
      </c>
    </row>
    <row r="8" spans="1:7" ht="50.45" customHeight="1">
      <c r="A8" s="8" t="s">
        <v>204</v>
      </c>
      <c r="B8" s="8" t="s">
        <v>24</v>
      </c>
      <c r="C8" s="8" t="s">
        <v>166</v>
      </c>
      <c r="D8" s="8" t="s">
        <v>194</v>
      </c>
      <c r="E8" s="8" t="s">
        <v>31</v>
      </c>
      <c r="F8" s="8" t="s">
        <v>33</v>
      </c>
      <c r="G8" s="8" t="s">
        <v>168</v>
      </c>
    </row>
    <row r="9" spans="1:7" ht="50.45" customHeight="1">
      <c r="A9" s="8" t="s">
        <v>205</v>
      </c>
      <c r="B9" s="8" t="s">
        <v>24</v>
      </c>
      <c r="C9" s="8" t="s">
        <v>167</v>
      </c>
      <c r="D9" s="8" t="s">
        <v>195</v>
      </c>
      <c r="E9" s="8" t="s">
        <v>31</v>
      </c>
      <c r="F9" s="8" t="s">
        <v>33</v>
      </c>
      <c r="G9" s="8" t="s">
        <v>169</v>
      </c>
    </row>
    <row r="10" spans="1:7" ht="50.45" customHeight="1">
      <c r="A10" s="8" t="s">
        <v>206</v>
      </c>
      <c r="B10" s="8" t="s">
        <v>24</v>
      </c>
      <c r="C10" s="8" t="s">
        <v>34</v>
      </c>
      <c r="D10" s="8" t="s">
        <v>35</v>
      </c>
      <c r="E10" s="8" t="s">
        <v>31</v>
      </c>
      <c r="F10" s="8" t="s">
        <v>36</v>
      </c>
      <c r="G10" s="8" t="s">
        <v>170</v>
      </c>
    </row>
    <row r="11" spans="1:7" ht="50.45" customHeight="1">
      <c r="A11" s="8" t="s">
        <v>207</v>
      </c>
      <c r="B11" s="8" t="s">
        <v>37</v>
      </c>
      <c r="C11" s="8" t="s">
        <v>38</v>
      </c>
      <c r="D11" s="8" t="s">
        <v>174</v>
      </c>
      <c r="E11" s="8" t="s">
        <v>39</v>
      </c>
      <c r="F11" s="8" t="s">
        <v>40</v>
      </c>
      <c r="G11" s="8" t="s">
        <v>41</v>
      </c>
    </row>
    <row r="12" spans="1:7" ht="24.95" customHeight="1">
      <c r="A12" s="8" t="s">
        <v>208</v>
      </c>
      <c r="B12" s="8" t="s">
        <v>37</v>
      </c>
      <c r="C12" s="8" t="s">
        <v>43</v>
      </c>
      <c r="D12" s="8" t="s">
        <v>44</v>
      </c>
      <c r="E12" s="8" t="s">
        <v>45</v>
      </c>
      <c r="F12" s="8" t="s">
        <v>46</v>
      </c>
      <c r="G12" s="8" t="s">
        <v>28</v>
      </c>
    </row>
    <row r="13" spans="1:7" ht="24.95" customHeight="1">
      <c r="A13" s="8" t="s">
        <v>209</v>
      </c>
      <c r="B13" s="8" t="s">
        <v>37</v>
      </c>
      <c r="C13" s="8" t="s">
        <v>70</v>
      </c>
      <c r="D13" s="8" t="s">
        <v>71</v>
      </c>
      <c r="E13" s="8" t="s">
        <v>72</v>
      </c>
      <c r="F13" s="8" t="s">
        <v>73</v>
      </c>
      <c r="G13" s="8" t="s">
        <v>41</v>
      </c>
    </row>
    <row r="14" spans="1:7" ht="24.95" customHeight="1">
      <c r="A14" s="8" t="s">
        <v>210</v>
      </c>
      <c r="B14" s="8" t="s">
        <v>37</v>
      </c>
      <c r="C14" s="8" t="s">
        <v>74</v>
      </c>
      <c r="D14" s="8" t="s">
        <v>75</v>
      </c>
      <c r="E14" s="8" t="s">
        <v>72</v>
      </c>
      <c r="F14" s="8" t="s">
        <v>76</v>
      </c>
      <c r="G14" s="8" t="s">
        <v>28</v>
      </c>
    </row>
    <row r="15" spans="1:7" ht="24.95" customHeight="1">
      <c r="A15" s="8" t="s">
        <v>211</v>
      </c>
      <c r="B15" s="8" t="s">
        <v>37</v>
      </c>
      <c r="C15" s="8" t="s">
        <v>77</v>
      </c>
      <c r="D15" s="8" t="s">
        <v>78</v>
      </c>
      <c r="E15" s="8" t="s">
        <v>72</v>
      </c>
      <c r="F15" s="8" t="s">
        <v>79</v>
      </c>
      <c r="G15" s="115" t="s">
        <v>30</v>
      </c>
    </row>
    <row r="16" spans="1:7" ht="24.95" customHeight="1">
      <c r="A16" s="8" t="s">
        <v>212</v>
      </c>
      <c r="B16" s="8" t="s">
        <v>232</v>
      </c>
      <c r="C16" s="8" t="s">
        <v>179</v>
      </c>
      <c r="D16" s="8" t="s">
        <v>183</v>
      </c>
      <c r="E16" s="8" t="s">
        <v>182</v>
      </c>
      <c r="F16" s="8" t="s">
        <v>185</v>
      </c>
      <c r="G16" s="8" t="s">
        <v>186</v>
      </c>
    </row>
    <row r="17" spans="1:7" ht="30" customHeight="1">
      <c r="A17" s="8" t="s">
        <v>213</v>
      </c>
      <c r="B17" s="8" t="s">
        <v>231</v>
      </c>
      <c r="C17" s="8" t="s">
        <v>179</v>
      </c>
      <c r="D17" s="8" t="s">
        <v>183</v>
      </c>
      <c r="E17" s="8" t="s">
        <v>182</v>
      </c>
      <c r="F17" s="8" t="s">
        <v>185</v>
      </c>
      <c r="G17" s="8" t="s">
        <v>186</v>
      </c>
    </row>
    <row r="18" spans="1:7" ht="30" customHeight="1">
      <c r="A18" s="8" t="s">
        <v>214</v>
      </c>
      <c r="B18" s="8" t="s">
        <v>159</v>
      </c>
      <c r="C18" s="8" t="s">
        <v>180</v>
      </c>
      <c r="D18" s="8" t="s">
        <v>184</v>
      </c>
      <c r="E18" s="8" t="s">
        <v>56</v>
      </c>
      <c r="F18" s="8" t="s">
        <v>185</v>
      </c>
      <c r="G18" s="8" t="s">
        <v>187</v>
      </c>
    </row>
    <row r="19" spans="1:7" ht="30" customHeight="1">
      <c r="A19" s="8" t="s">
        <v>215</v>
      </c>
      <c r="B19" s="8" t="s">
        <v>159</v>
      </c>
      <c r="C19" s="8" t="s">
        <v>181</v>
      </c>
      <c r="D19" s="8" t="s">
        <v>152</v>
      </c>
      <c r="E19" s="8" t="s">
        <v>56</v>
      </c>
      <c r="F19" s="8" t="s">
        <v>185</v>
      </c>
      <c r="G19" s="8" t="s">
        <v>188</v>
      </c>
    </row>
    <row r="20" spans="1:7" ht="75.75" customHeight="1">
      <c r="A20" s="8" t="s">
        <v>233</v>
      </c>
      <c r="B20" s="116" t="s">
        <v>59</v>
      </c>
      <c r="C20" s="116" t="s">
        <v>193</v>
      </c>
      <c r="D20" s="116" t="s">
        <v>191</v>
      </c>
      <c r="E20" s="116" t="s">
        <v>62</v>
      </c>
      <c r="F20" s="8" t="s">
        <v>185</v>
      </c>
      <c r="G20" s="8" t="s">
        <v>192</v>
      </c>
    </row>
  </sheetData>
  <mergeCells count="2">
    <mergeCell ref="A1:G1"/>
    <mergeCell ref="A3: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opLeftCell="A4" zoomScale="150" zoomScaleNormal="150" workbookViewId="0">
      <selection activeCell="C9" sqref="C9"/>
    </sheetView>
  </sheetViews>
  <sheetFormatPr baseColWidth="10" defaultColWidth="9.33203125" defaultRowHeight="12.75"/>
  <cols>
    <col min="1" max="1" width="10.1640625" customWidth="1"/>
    <col min="2" max="2" width="17.1640625" customWidth="1"/>
    <col min="3" max="3" width="43.1640625" customWidth="1"/>
    <col min="4" max="4" width="44.6640625" customWidth="1"/>
    <col min="5" max="5" width="15.33203125" customWidth="1"/>
    <col min="6" max="6" width="17.83203125" customWidth="1"/>
    <col min="7" max="7" width="31.5" customWidth="1"/>
  </cols>
  <sheetData>
    <row r="1" spans="1:8" ht="60" customHeight="1">
      <c r="A1" s="119" t="s">
        <v>22</v>
      </c>
      <c r="B1" s="120"/>
      <c r="C1" s="120"/>
      <c r="D1" s="120"/>
      <c r="E1" s="120"/>
      <c r="F1" s="120"/>
      <c r="G1" s="120"/>
    </row>
    <row r="2" spans="1:8" ht="55.35" customHeight="1">
      <c r="A2" s="9" t="s">
        <v>0</v>
      </c>
      <c r="B2" s="35" t="s">
        <v>47</v>
      </c>
      <c r="C2" s="10" t="s">
        <v>1</v>
      </c>
      <c r="D2" s="11" t="s">
        <v>2</v>
      </c>
      <c r="E2" s="11" t="s">
        <v>3</v>
      </c>
      <c r="F2" s="12" t="s">
        <v>4</v>
      </c>
      <c r="G2" s="13" t="s">
        <v>5</v>
      </c>
    </row>
    <row r="3" spans="1:8" ht="15.2" customHeight="1">
      <c r="A3" s="123" t="s">
        <v>50</v>
      </c>
      <c r="B3" s="124"/>
      <c r="C3" s="124"/>
      <c r="D3" s="124"/>
      <c r="E3" s="124"/>
      <c r="F3" s="124"/>
      <c r="G3" s="124"/>
    </row>
    <row r="4" spans="1:8" ht="59.1" customHeight="1">
      <c r="A4" s="26" t="s">
        <v>216</v>
      </c>
      <c r="B4" s="28" t="s">
        <v>49</v>
      </c>
      <c r="C4" s="6" t="s">
        <v>225</v>
      </c>
      <c r="D4" s="33" t="s">
        <v>51</v>
      </c>
      <c r="E4" s="7" t="s">
        <v>6</v>
      </c>
      <c r="F4" s="7" t="s">
        <v>7</v>
      </c>
      <c r="G4" s="14" t="s">
        <v>8</v>
      </c>
    </row>
    <row r="5" spans="1:8" ht="59.1" customHeight="1">
      <c r="A5" s="26" t="s">
        <v>217</v>
      </c>
      <c r="B5" s="28" t="s">
        <v>49</v>
      </c>
      <c r="C5" s="29" t="s">
        <v>226</v>
      </c>
      <c r="D5" s="32" t="s">
        <v>52</v>
      </c>
      <c r="E5" s="7" t="s">
        <v>6</v>
      </c>
      <c r="F5" s="7" t="s">
        <v>7</v>
      </c>
      <c r="G5" s="36" t="s">
        <v>53</v>
      </c>
    </row>
    <row r="6" spans="1:8" ht="44.1" customHeight="1">
      <c r="A6" s="26" t="s">
        <v>218</v>
      </c>
      <c r="B6" s="28" t="s">
        <v>49</v>
      </c>
      <c r="C6" s="7" t="s">
        <v>54</v>
      </c>
      <c r="D6" s="34" t="s">
        <v>55</v>
      </c>
      <c r="E6" s="30" t="s">
        <v>56</v>
      </c>
      <c r="F6" s="7" t="s">
        <v>57</v>
      </c>
      <c r="G6" s="31" t="s">
        <v>58</v>
      </c>
    </row>
    <row r="7" spans="1:8" ht="44.1" customHeight="1">
      <c r="A7" s="26" t="s">
        <v>219</v>
      </c>
      <c r="B7" s="28" t="s">
        <v>49</v>
      </c>
      <c r="C7" s="6" t="s">
        <v>59</v>
      </c>
      <c r="D7" s="7" t="s">
        <v>60</v>
      </c>
      <c r="E7" s="30" t="s">
        <v>61</v>
      </c>
      <c r="F7" s="30" t="s">
        <v>62</v>
      </c>
      <c r="G7" s="15" t="s">
        <v>63</v>
      </c>
    </row>
    <row r="8" spans="1:8" ht="50.45" customHeight="1">
      <c r="A8" s="26" t="s">
        <v>220</v>
      </c>
      <c r="B8" s="28" t="s">
        <v>64</v>
      </c>
      <c r="C8" s="7" t="s">
        <v>173</v>
      </c>
      <c r="D8" s="7" t="s">
        <v>66</v>
      </c>
      <c r="E8" s="7" t="s">
        <v>42</v>
      </c>
      <c r="F8" s="7" t="s">
        <v>65</v>
      </c>
      <c r="G8" s="7" t="s">
        <v>67</v>
      </c>
      <c r="H8" s="114"/>
    </row>
    <row r="9" spans="1:8" ht="50.45" customHeight="1">
      <c r="A9" s="26" t="s">
        <v>221</v>
      </c>
      <c r="B9" s="28" t="s">
        <v>64</v>
      </c>
      <c r="C9" s="7" t="s">
        <v>172</v>
      </c>
      <c r="D9" s="7" t="s">
        <v>68</v>
      </c>
      <c r="E9" s="30" t="s">
        <v>56</v>
      </c>
      <c r="F9" s="30" t="s">
        <v>69</v>
      </c>
      <c r="G9" s="31" t="s">
        <v>28</v>
      </c>
    </row>
    <row r="10" spans="1:8" ht="50.45" customHeight="1">
      <c r="A10" s="26" t="s">
        <v>222</v>
      </c>
      <c r="B10" s="28" t="s">
        <v>64</v>
      </c>
      <c r="C10" s="7" t="s">
        <v>80</v>
      </c>
      <c r="D10" s="7" t="s">
        <v>81</v>
      </c>
      <c r="E10" s="30" t="s">
        <v>42</v>
      </c>
      <c r="F10" s="30" t="s">
        <v>82</v>
      </c>
      <c r="G10" s="31" t="s">
        <v>83</v>
      </c>
    </row>
  </sheetData>
  <mergeCells count="2">
    <mergeCell ref="A1:G1"/>
    <mergeCell ref="A3: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opLeftCell="A4" zoomScale="120" zoomScaleNormal="120" workbookViewId="0">
      <selection activeCell="E12" sqref="E12"/>
    </sheetView>
  </sheetViews>
  <sheetFormatPr baseColWidth="10" defaultColWidth="9.33203125" defaultRowHeight="12.75"/>
  <cols>
    <col min="1" max="1" width="9.33203125" customWidth="1"/>
    <col min="2" max="2" width="18.83203125" customWidth="1"/>
    <col min="3" max="4" width="28.6640625" customWidth="1"/>
    <col min="5" max="5" width="23.83203125" customWidth="1"/>
    <col min="6" max="6" width="15.1640625" customWidth="1"/>
  </cols>
  <sheetData>
    <row r="1" spans="1:6" ht="39.75" customHeight="1">
      <c r="A1" s="126" t="s">
        <v>9</v>
      </c>
      <c r="B1" s="126"/>
      <c r="C1" s="126"/>
      <c r="D1" s="126"/>
      <c r="E1" s="126"/>
      <c r="F1" s="126"/>
    </row>
    <row r="2" spans="1:6" ht="28.5" customHeight="1">
      <c r="A2" s="16" t="s">
        <v>10</v>
      </c>
      <c r="B2" s="17" t="s">
        <v>11</v>
      </c>
      <c r="C2" s="18" t="s">
        <v>12</v>
      </c>
      <c r="D2" s="17" t="s">
        <v>13</v>
      </c>
      <c r="E2" s="17" t="s">
        <v>14</v>
      </c>
      <c r="F2" s="42" t="s">
        <v>88</v>
      </c>
    </row>
    <row r="3" spans="1:6" ht="47.25" customHeight="1">
      <c r="A3" s="127" t="s">
        <v>105</v>
      </c>
      <c r="B3" s="37" t="s">
        <v>84</v>
      </c>
      <c r="C3" s="39" t="s">
        <v>85</v>
      </c>
      <c r="D3" s="38" t="s">
        <v>86</v>
      </c>
      <c r="E3" s="117" t="s">
        <v>196</v>
      </c>
      <c r="F3" s="41" t="s">
        <v>89</v>
      </c>
    </row>
    <row r="4" spans="1:6" ht="37.700000000000003" customHeight="1">
      <c r="A4" s="128"/>
      <c r="B4" s="37" t="s">
        <v>84</v>
      </c>
      <c r="C4" s="39" t="s">
        <v>90</v>
      </c>
      <c r="D4" s="20" t="s">
        <v>91</v>
      </c>
      <c r="E4" s="117" t="s">
        <v>197</v>
      </c>
      <c r="F4" s="41" t="s">
        <v>92</v>
      </c>
    </row>
    <row r="5" spans="1:6" ht="47.25" customHeight="1">
      <c r="A5" s="45" t="s">
        <v>106</v>
      </c>
      <c r="B5" s="43" t="s">
        <v>93</v>
      </c>
      <c r="C5" s="22" t="s">
        <v>94</v>
      </c>
      <c r="D5" s="38" t="s">
        <v>95</v>
      </c>
      <c r="E5" s="117" t="s">
        <v>198</v>
      </c>
      <c r="F5" s="41" t="s">
        <v>96</v>
      </c>
    </row>
    <row r="6" spans="1:6" ht="41.1" customHeight="1">
      <c r="A6" s="21" t="s">
        <v>16</v>
      </c>
      <c r="B6" s="44" t="s">
        <v>97</v>
      </c>
      <c r="C6" s="39" t="s">
        <v>98</v>
      </c>
      <c r="D6" s="38" t="s">
        <v>99</v>
      </c>
      <c r="E6" s="117" t="s">
        <v>100</v>
      </c>
      <c r="F6" s="41" t="s">
        <v>96</v>
      </c>
    </row>
    <row r="7" spans="1:6" ht="50.45" customHeight="1">
      <c r="A7" s="45" t="s">
        <v>104</v>
      </c>
      <c r="B7" s="44" t="s">
        <v>97</v>
      </c>
      <c r="C7" s="40" t="s">
        <v>101</v>
      </c>
      <c r="D7" s="20" t="s">
        <v>102</v>
      </c>
      <c r="E7" s="40" t="s">
        <v>103</v>
      </c>
      <c r="F7" s="41" t="s">
        <v>96</v>
      </c>
    </row>
    <row r="8" spans="1:6" ht="34.5" customHeight="1">
      <c r="A8" s="46" t="s">
        <v>107</v>
      </c>
      <c r="B8" s="44" t="s">
        <v>97</v>
      </c>
      <c r="C8" s="20" t="s">
        <v>108</v>
      </c>
      <c r="D8" s="38" t="s">
        <v>109</v>
      </c>
      <c r="E8" s="40" t="s">
        <v>110</v>
      </c>
      <c r="F8" s="41" t="s">
        <v>111</v>
      </c>
    </row>
    <row r="9" spans="1:6" ht="34.5" customHeight="1">
      <c r="A9" s="23" t="s">
        <v>17</v>
      </c>
      <c r="B9" s="47" t="s">
        <v>112</v>
      </c>
      <c r="C9" s="48" t="s">
        <v>113</v>
      </c>
      <c r="D9" s="49" t="s">
        <v>114</v>
      </c>
      <c r="E9" s="49" t="s">
        <v>115</v>
      </c>
      <c r="F9" s="50" t="s">
        <v>96</v>
      </c>
    </row>
    <row r="10" spans="1:6" ht="47.25" customHeight="1">
      <c r="A10" s="24" t="s">
        <v>18</v>
      </c>
      <c r="B10" s="47" t="s">
        <v>112</v>
      </c>
      <c r="C10" s="51" t="s">
        <v>116</v>
      </c>
      <c r="D10" s="51" t="s">
        <v>117</v>
      </c>
      <c r="E10" s="52" t="s">
        <v>110</v>
      </c>
      <c r="F10" s="25" t="s">
        <v>15</v>
      </c>
    </row>
    <row r="11" spans="1:6" ht="47.25" customHeight="1">
      <c r="A11" s="21" t="s">
        <v>19</v>
      </c>
      <c r="B11" s="44" t="s">
        <v>118</v>
      </c>
      <c r="C11" s="20" t="s">
        <v>119</v>
      </c>
      <c r="D11" s="38" t="s">
        <v>120</v>
      </c>
      <c r="E11" s="117" t="s">
        <v>199</v>
      </c>
      <c r="F11" s="19" t="s">
        <v>15</v>
      </c>
    </row>
    <row r="12" spans="1:6" ht="47.25" customHeight="1">
      <c r="A12" s="21" t="s">
        <v>20</v>
      </c>
      <c r="B12" s="43" t="s">
        <v>121</v>
      </c>
      <c r="C12" s="20" t="s">
        <v>122</v>
      </c>
      <c r="D12" s="20" t="s">
        <v>123</v>
      </c>
      <c r="E12" s="40" t="s">
        <v>103</v>
      </c>
      <c r="F12" s="41" t="s">
        <v>87</v>
      </c>
    </row>
    <row r="13" spans="1:6" ht="17.25" customHeight="1">
      <c r="A13" s="125" t="s">
        <v>21</v>
      </c>
      <c r="B13" s="125"/>
      <c r="C13" s="125"/>
      <c r="D13" s="125"/>
      <c r="E13" s="125"/>
      <c r="F13" s="125"/>
    </row>
  </sheetData>
  <mergeCells count="3">
    <mergeCell ref="A13:F13"/>
    <mergeCell ref="A1:F1"/>
    <mergeCell ref="A3:A4"/>
  </mergeCells>
  <pageMargins left="0.7" right="0.7" top="0.75" bottom="0.75" header="0.3" footer="0.3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X28"/>
  <sheetViews>
    <sheetView topLeftCell="A19" zoomScaleNormal="100" workbookViewId="0">
      <selection activeCell="H42" sqref="H42"/>
    </sheetView>
  </sheetViews>
  <sheetFormatPr baseColWidth="10" defaultRowHeight="15" outlineLevelCol="2"/>
  <cols>
    <col min="1" max="1" width="4.33203125" style="61" customWidth="1"/>
    <col min="2" max="2" width="14.83203125" style="61" customWidth="1"/>
    <col min="3" max="3" width="5.5" style="61" customWidth="1"/>
    <col min="4" max="4" width="14.83203125" style="61" customWidth="1"/>
    <col min="5" max="5" width="12.5" style="59" customWidth="1"/>
    <col min="6" max="6" width="5.5" style="59" customWidth="1"/>
    <col min="7" max="7" width="9" style="61" customWidth="1"/>
    <col min="8" max="9" width="11.33203125" style="61" customWidth="1"/>
    <col min="10" max="11" width="9" style="61" customWidth="1"/>
    <col min="12" max="12" width="5.5" style="61" customWidth="1"/>
    <col min="13" max="13" width="13.83203125" style="61" customWidth="1"/>
    <col min="14" max="14" width="77.1640625" style="61" customWidth="1"/>
    <col min="15" max="15" width="18.33203125" style="61" customWidth="1"/>
    <col min="16" max="16" width="18.33203125" style="59" customWidth="1"/>
    <col min="17" max="17" width="5.5" style="59" customWidth="1"/>
    <col min="18" max="18" width="17.6640625" style="59" customWidth="1"/>
    <col min="19" max="19" width="5.5" style="59" customWidth="1" outlineLevel="2"/>
    <col min="20" max="20" width="9" style="59" customWidth="1"/>
    <col min="21" max="21" width="15.1640625" style="61" customWidth="1" outlineLevel="1"/>
    <col min="22" max="22" width="8.5" style="59" customWidth="1" outlineLevel="1"/>
    <col min="23" max="23" width="6" style="59" customWidth="1" outlineLevel="1"/>
    <col min="24" max="24" width="12" style="62"/>
    <col min="25" max="257" width="12" style="61"/>
    <col min="258" max="258" width="14.83203125" style="61" customWidth="1"/>
    <col min="259" max="259" width="5.5" style="61" customWidth="1"/>
    <col min="260" max="260" width="14.83203125" style="61" customWidth="1"/>
    <col min="261" max="261" width="12.5" style="61" customWidth="1"/>
    <col min="262" max="262" width="5.5" style="61" customWidth="1"/>
    <col min="263" max="263" width="9" style="61" customWidth="1"/>
    <col min="264" max="265" width="11.33203125" style="61" customWidth="1"/>
    <col min="266" max="267" width="9" style="61" customWidth="1"/>
    <col min="268" max="268" width="5.5" style="61" customWidth="1"/>
    <col min="269" max="269" width="13.83203125" style="61" customWidth="1"/>
    <col min="270" max="270" width="77.1640625" style="61" customWidth="1"/>
    <col min="271" max="272" width="18.33203125" style="61" customWidth="1"/>
    <col min="273" max="273" width="5.5" style="61" customWidth="1"/>
    <col min="274" max="274" width="17.6640625" style="61" customWidth="1"/>
    <col min="275" max="275" width="5.5" style="61" customWidth="1"/>
    <col min="276" max="276" width="9" style="61" customWidth="1"/>
    <col min="277" max="277" width="15.1640625" style="61" customWidth="1"/>
    <col min="278" max="278" width="0" style="61" hidden="1" customWidth="1"/>
    <col min="279" max="279" width="6" style="61" customWidth="1"/>
    <col min="280" max="513" width="12" style="61"/>
    <col min="514" max="514" width="14.83203125" style="61" customWidth="1"/>
    <col min="515" max="515" width="5.5" style="61" customWidth="1"/>
    <col min="516" max="516" width="14.83203125" style="61" customWidth="1"/>
    <col min="517" max="517" width="12.5" style="61" customWidth="1"/>
    <col min="518" max="518" width="5.5" style="61" customWidth="1"/>
    <col min="519" max="519" width="9" style="61" customWidth="1"/>
    <col min="520" max="521" width="11.33203125" style="61" customWidth="1"/>
    <col min="522" max="523" width="9" style="61" customWidth="1"/>
    <col min="524" max="524" width="5.5" style="61" customWidth="1"/>
    <col min="525" max="525" width="13.83203125" style="61" customWidth="1"/>
    <col min="526" max="526" width="77.1640625" style="61" customWidth="1"/>
    <col min="527" max="528" width="18.33203125" style="61" customWidth="1"/>
    <col min="529" max="529" width="5.5" style="61" customWidth="1"/>
    <col min="530" max="530" width="17.6640625" style="61" customWidth="1"/>
    <col min="531" max="531" width="5.5" style="61" customWidth="1"/>
    <col min="532" max="532" width="9" style="61" customWidth="1"/>
    <col min="533" max="533" width="15.1640625" style="61" customWidth="1"/>
    <col min="534" max="534" width="0" style="61" hidden="1" customWidth="1"/>
    <col min="535" max="535" width="6" style="61" customWidth="1"/>
    <col min="536" max="769" width="12" style="61"/>
    <col min="770" max="770" width="14.83203125" style="61" customWidth="1"/>
    <col min="771" max="771" width="5.5" style="61" customWidth="1"/>
    <col min="772" max="772" width="14.83203125" style="61" customWidth="1"/>
    <col min="773" max="773" width="12.5" style="61" customWidth="1"/>
    <col min="774" max="774" width="5.5" style="61" customWidth="1"/>
    <col min="775" max="775" width="9" style="61" customWidth="1"/>
    <col min="776" max="777" width="11.33203125" style="61" customWidth="1"/>
    <col min="778" max="779" width="9" style="61" customWidth="1"/>
    <col min="780" max="780" width="5.5" style="61" customWidth="1"/>
    <col min="781" max="781" width="13.83203125" style="61" customWidth="1"/>
    <col min="782" max="782" width="77.1640625" style="61" customWidth="1"/>
    <col min="783" max="784" width="18.33203125" style="61" customWidth="1"/>
    <col min="785" max="785" width="5.5" style="61" customWidth="1"/>
    <col min="786" max="786" width="17.6640625" style="61" customWidth="1"/>
    <col min="787" max="787" width="5.5" style="61" customWidth="1"/>
    <col min="788" max="788" width="9" style="61" customWidth="1"/>
    <col min="789" max="789" width="15.1640625" style="61" customWidth="1"/>
    <col min="790" max="790" width="0" style="61" hidden="1" customWidth="1"/>
    <col min="791" max="791" width="6" style="61" customWidth="1"/>
    <col min="792" max="1025" width="12" style="61"/>
    <col min="1026" max="1026" width="14.83203125" style="61" customWidth="1"/>
    <col min="1027" max="1027" width="5.5" style="61" customWidth="1"/>
    <col min="1028" max="1028" width="14.83203125" style="61" customWidth="1"/>
    <col min="1029" max="1029" width="12.5" style="61" customWidth="1"/>
    <col min="1030" max="1030" width="5.5" style="61" customWidth="1"/>
    <col min="1031" max="1031" width="9" style="61" customWidth="1"/>
    <col min="1032" max="1033" width="11.33203125" style="61" customWidth="1"/>
    <col min="1034" max="1035" width="9" style="61" customWidth="1"/>
    <col min="1036" max="1036" width="5.5" style="61" customWidth="1"/>
    <col min="1037" max="1037" width="13.83203125" style="61" customWidth="1"/>
    <col min="1038" max="1038" width="77.1640625" style="61" customWidth="1"/>
    <col min="1039" max="1040" width="18.33203125" style="61" customWidth="1"/>
    <col min="1041" max="1041" width="5.5" style="61" customWidth="1"/>
    <col min="1042" max="1042" width="17.6640625" style="61" customWidth="1"/>
    <col min="1043" max="1043" width="5.5" style="61" customWidth="1"/>
    <col min="1044" max="1044" width="9" style="61" customWidth="1"/>
    <col min="1045" max="1045" width="15.1640625" style="61" customWidth="1"/>
    <col min="1046" max="1046" width="0" style="61" hidden="1" customWidth="1"/>
    <col min="1047" max="1047" width="6" style="61" customWidth="1"/>
    <col min="1048" max="1281" width="12" style="61"/>
    <col min="1282" max="1282" width="14.83203125" style="61" customWidth="1"/>
    <col min="1283" max="1283" width="5.5" style="61" customWidth="1"/>
    <col min="1284" max="1284" width="14.83203125" style="61" customWidth="1"/>
    <col min="1285" max="1285" width="12.5" style="61" customWidth="1"/>
    <col min="1286" max="1286" width="5.5" style="61" customWidth="1"/>
    <col min="1287" max="1287" width="9" style="61" customWidth="1"/>
    <col min="1288" max="1289" width="11.33203125" style="61" customWidth="1"/>
    <col min="1290" max="1291" width="9" style="61" customWidth="1"/>
    <col min="1292" max="1292" width="5.5" style="61" customWidth="1"/>
    <col min="1293" max="1293" width="13.83203125" style="61" customWidth="1"/>
    <col min="1294" max="1294" width="77.1640625" style="61" customWidth="1"/>
    <col min="1295" max="1296" width="18.33203125" style="61" customWidth="1"/>
    <col min="1297" max="1297" width="5.5" style="61" customWidth="1"/>
    <col min="1298" max="1298" width="17.6640625" style="61" customWidth="1"/>
    <col min="1299" max="1299" width="5.5" style="61" customWidth="1"/>
    <col min="1300" max="1300" width="9" style="61" customWidth="1"/>
    <col min="1301" max="1301" width="15.1640625" style="61" customWidth="1"/>
    <col min="1302" max="1302" width="0" style="61" hidden="1" customWidth="1"/>
    <col min="1303" max="1303" width="6" style="61" customWidth="1"/>
    <col min="1304" max="1537" width="12" style="61"/>
    <col min="1538" max="1538" width="14.83203125" style="61" customWidth="1"/>
    <col min="1539" max="1539" width="5.5" style="61" customWidth="1"/>
    <col min="1540" max="1540" width="14.83203125" style="61" customWidth="1"/>
    <col min="1541" max="1541" width="12.5" style="61" customWidth="1"/>
    <col min="1542" max="1542" width="5.5" style="61" customWidth="1"/>
    <col min="1543" max="1543" width="9" style="61" customWidth="1"/>
    <col min="1544" max="1545" width="11.33203125" style="61" customWidth="1"/>
    <col min="1546" max="1547" width="9" style="61" customWidth="1"/>
    <col min="1548" max="1548" width="5.5" style="61" customWidth="1"/>
    <col min="1549" max="1549" width="13.83203125" style="61" customWidth="1"/>
    <col min="1550" max="1550" width="77.1640625" style="61" customWidth="1"/>
    <col min="1551" max="1552" width="18.33203125" style="61" customWidth="1"/>
    <col min="1553" max="1553" width="5.5" style="61" customWidth="1"/>
    <col min="1554" max="1554" width="17.6640625" style="61" customWidth="1"/>
    <col min="1555" max="1555" width="5.5" style="61" customWidth="1"/>
    <col min="1556" max="1556" width="9" style="61" customWidth="1"/>
    <col min="1557" max="1557" width="15.1640625" style="61" customWidth="1"/>
    <col min="1558" max="1558" width="0" style="61" hidden="1" customWidth="1"/>
    <col min="1559" max="1559" width="6" style="61" customWidth="1"/>
    <col min="1560" max="1793" width="12" style="61"/>
    <col min="1794" max="1794" width="14.83203125" style="61" customWidth="1"/>
    <col min="1795" max="1795" width="5.5" style="61" customWidth="1"/>
    <col min="1796" max="1796" width="14.83203125" style="61" customWidth="1"/>
    <col min="1797" max="1797" width="12.5" style="61" customWidth="1"/>
    <col min="1798" max="1798" width="5.5" style="61" customWidth="1"/>
    <col min="1799" max="1799" width="9" style="61" customWidth="1"/>
    <col min="1800" max="1801" width="11.33203125" style="61" customWidth="1"/>
    <col min="1802" max="1803" width="9" style="61" customWidth="1"/>
    <col min="1804" max="1804" width="5.5" style="61" customWidth="1"/>
    <col min="1805" max="1805" width="13.83203125" style="61" customWidth="1"/>
    <col min="1806" max="1806" width="77.1640625" style="61" customWidth="1"/>
    <col min="1807" max="1808" width="18.33203125" style="61" customWidth="1"/>
    <col min="1809" max="1809" width="5.5" style="61" customWidth="1"/>
    <col min="1810" max="1810" width="17.6640625" style="61" customWidth="1"/>
    <col min="1811" max="1811" width="5.5" style="61" customWidth="1"/>
    <col min="1812" max="1812" width="9" style="61" customWidth="1"/>
    <col min="1813" max="1813" width="15.1640625" style="61" customWidth="1"/>
    <col min="1814" max="1814" width="0" style="61" hidden="1" customWidth="1"/>
    <col min="1815" max="1815" width="6" style="61" customWidth="1"/>
    <col min="1816" max="2049" width="12" style="61"/>
    <col min="2050" max="2050" width="14.83203125" style="61" customWidth="1"/>
    <col min="2051" max="2051" width="5.5" style="61" customWidth="1"/>
    <col min="2052" max="2052" width="14.83203125" style="61" customWidth="1"/>
    <col min="2053" max="2053" width="12.5" style="61" customWidth="1"/>
    <col min="2054" max="2054" width="5.5" style="61" customWidth="1"/>
    <col min="2055" max="2055" width="9" style="61" customWidth="1"/>
    <col min="2056" max="2057" width="11.33203125" style="61" customWidth="1"/>
    <col min="2058" max="2059" width="9" style="61" customWidth="1"/>
    <col min="2060" max="2060" width="5.5" style="61" customWidth="1"/>
    <col min="2061" max="2061" width="13.83203125" style="61" customWidth="1"/>
    <col min="2062" max="2062" width="77.1640625" style="61" customWidth="1"/>
    <col min="2063" max="2064" width="18.33203125" style="61" customWidth="1"/>
    <col min="2065" max="2065" width="5.5" style="61" customWidth="1"/>
    <col min="2066" max="2066" width="17.6640625" style="61" customWidth="1"/>
    <col min="2067" max="2067" width="5.5" style="61" customWidth="1"/>
    <col min="2068" max="2068" width="9" style="61" customWidth="1"/>
    <col min="2069" max="2069" width="15.1640625" style="61" customWidth="1"/>
    <col min="2070" max="2070" width="0" style="61" hidden="1" customWidth="1"/>
    <col min="2071" max="2071" width="6" style="61" customWidth="1"/>
    <col min="2072" max="2305" width="12" style="61"/>
    <col min="2306" max="2306" width="14.83203125" style="61" customWidth="1"/>
    <col min="2307" max="2307" width="5.5" style="61" customWidth="1"/>
    <col min="2308" max="2308" width="14.83203125" style="61" customWidth="1"/>
    <col min="2309" max="2309" width="12.5" style="61" customWidth="1"/>
    <col min="2310" max="2310" width="5.5" style="61" customWidth="1"/>
    <col min="2311" max="2311" width="9" style="61" customWidth="1"/>
    <col min="2312" max="2313" width="11.33203125" style="61" customWidth="1"/>
    <col min="2314" max="2315" width="9" style="61" customWidth="1"/>
    <col min="2316" max="2316" width="5.5" style="61" customWidth="1"/>
    <col min="2317" max="2317" width="13.83203125" style="61" customWidth="1"/>
    <col min="2318" max="2318" width="77.1640625" style="61" customWidth="1"/>
    <col min="2319" max="2320" width="18.33203125" style="61" customWidth="1"/>
    <col min="2321" max="2321" width="5.5" style="61" customWidth="1"/>
    <col min="2322" max="2322" width="17.6640625" style="61" customWidth="1"/>
    <col min="2323" max="2323" width="5.5" style="61" customWidth="1"/>
    <col min="2324" max="2324" width="9" style="61" customWidth="1"/>
    <col min="2325" max="2325" width="15.1640625" style="61" customWidth="1"/>
    <col min="2326" max="2326" width="0" style="61" hidden="1" customWidth="1"/>
    <col min="2327" max="2327" width="6" style="61" customWidth="1"/>
    <col min="2328" max="2561" width="12" style="61"/>
    <col min="2562" max="2562" width="14.83203125" style="61" customWidth="1"/>
    <col min="2563" max="2563" width="5.5" style="61" customWidth="1"/>
    <col min="2564" max="2564" width="14.83203125" style="61" customWidth="1"/>
    <col min="2565" max="2565" width="12.5" style="61" customWidth="1"/>
    <col min="2566" max="2566" width="5.5" style="61" customWidth="1"/>
    <col min="2567" max="2567" width="9" style="61" customWidth="1"/>
    <col min="2568" max="2569" width="11.33203125" style="61" customWidth="1"/>
    <col min="2570" max="2571" width="9" style="61" customWidth="1"/>
    <col min="2572" max="2572" width="5.5" style="61" customWidth="1"/>
    <col min="2573" max="2573" width="13.83203125" style="61" customWidth="1"/>
    <col min="2574" max="2574" width="77.1640625" style="61" customWidth="1"/>
    <col min="2575" max="2576" width="18.33203125" style="61" customWidth="1"/>
    <col min="2577" max="2577" width="5.5" style="61" customWidth="1"/>
    <col min="2578" max="2578" width="17.6640625" style="61" customWidth="1"/>
    <col min="2579" max="2579" width="5.5" style="61" customWidth="1"/>
    <col min="2580" max="2580" width="9" style="61" customWidth="1"/>
    <col min="2581" max="2581" width="15.1640625" style="61" customWidth="1"/>
    <col min="2582" max="2582" width="0" style="61" hidden="1" customWidth="1"/>
    <col min="2583" max="2583" width="6" style="61" customWidth="1"/>
    <col min="2584" max="2817" width="12" style="61"/>
    <col min="2818" max="2818" width="14.83203125" style="61" customWidth="1"/>
    <col min="2819" max="2819" width="5.5" style="61" customWidth="1"/>
    <col min="2820" max="2820" width="14.83203125" style="61" customWidth="1"/>
    <col min="2821" max="2821" width="12.5" style="61" customWidth="1"/>
    <col min="2822" max="2822" width="5.5" style="61" customWidth="1"/>
    <col min="2823" max="2823" width="9" style="61" customWidth="1"/>
    <col min="2824" max="2825" width="11.33203125" style="61" customWidth="1"/>
    <col min="2826" max="2827" width="9" style="61" customWidth="1"/>
    <col min="2828" max="2828" width="5.5" style="61" customWidth="1"/>
    <col min="2829" max="2829" width="13.83203125" style="61" customWidth="1"/>
    <col min="2830" max="2830" width="77.1640625" style="61" customWidth="1"/>
    <col min="2831" max="2832" width="18.33203125" style="61" customWidth="1"/>
    <col min="2833" max="2833" width="5.5" style="61" customWidth="1"/>
    <col min="2834" max="2834" width="17.6640625" style="61" customWidth="1"/>
    <col min="2835" max="2835" width="5.5" style="61" customWidth="1"/>
    <col min="2836" max="2836" width="9" style="61" customWidth="1"/>
    <col min="2837" max="2837" width="15.1640625" style="61" customWidth="1"/>
    <col min="2838" max="2838" width="0" style="61" hidden="1" customWidth="1"/>
    <col min="2839" max="2839" width="6" style="61" customWidth="1"/>
    <col min="2840" max="3073" width="12" style="61"/>
    <col min="3074" max="3074" width="14.83203125" style="61" customWidth="1"/>
    <col min="3075" max="3075" width="5.5" style="61" customWidth="1"/>
    <col min="3076" max="3076" width="14.83203125" style="61" customWidth="1"/>
    <col min="3077" max="3077" width="12.5" style="61" customWidth="1"/>
    <col min="3078" max="3078" width="5.5" style="61" customWidth="1"/>
    <col min="3079" max="3079" width="9" style="61" customWidth="1"/>
    <col min="3080" max="3081" width="11.33203125" style="61" customWidth="1"/>
    <col min="3082" max="3083" width="9" style="61" customWidth="1"/>
    <col min="3084" max="3084" width="5.5" style="61" customWidth="1"/>
    <col min="3085" max="3085" width="13.83203125" style="61" customWidth="1"/>
    <col min="3086" max="3086" width="77.1640625" style="61" customWidth="1"/>
    <col min="3087" max="3088" width="18.33203125" style="61" customWidth="1"/>
    <col min="3089" max="3089" width="5.5" style="61" customWidth="1"/>
    <col min="3090" max="3090" width="17.6640625" style="61" customWidth="1"/>
    <col min="3091" max="3091" width="5.5" style="61" customWidth="1"/>
    <col min="3092" max="3092" width="9" style="61" customWidth="1"/>
    <col min="3093" max="3093" width="15.1640625" style="61" customWidth="1"/>
    <col min="3094" max="3094" width="0" style="61" hidden="1" customWidth="1"/>
    <col min="3095" max="3095" width="6" style="61" customWidth="1"/>
    <col min="3096" max="3329" width="12" style="61"/>
    <col min="3330" max="3330" width="14.83203125" style="61" customWidth="1"/>
    <col min="3331" max="3331" width="5.5" style="61" customWidth="1"/>
    <col min="3332" max="3332" width="14.83203125" style="61" customWidth="1"/>
    <col min="3333" max="3333" width="12.5" style="61" customWidth="1"/>
    <col min="3334" max="3334" width="5.5" style="61" customWidth="1"/>
    <col min="3335" max="3335" width="9" style="61" customWidth="1"/>
    <col min="3336" max="3337" width="11.33203125" style="61" customWidth="1"/>
    <col min="3338" max="3339" width="9" style="61" customWidth="1"/>
    <col min="3340" max="3340" width="5.5" style="61" customWidth="1"/>
    <col min="3341" max="3341" width="13.83203125" style="61" customWidth="1"/>
    <col min="3342" max="3342" width="77.1640625" style="61" customWidth="1"/>
    <col min="3343" max="3344" width="18.33203125" style="61" customWidth="1"/>
    <col min="3345" max="3345" width="5.5" style="61" customWidth="1"/>
    <col min="3346" max="3346" width="17.6640625" style="61" customWidth="1"/>
    <col min="3347" max="3347" width="5.5" style="61" customWidth="1"/>
    <col min="3348" max="3348" width="9" style="61" customWidth="1"/>
    <col min="3349" max="3349" width="15.1640625" style="61" customWidth="1"/>
    <col min="3350" max="3350" width="0" style="61" hidden="1" customWidth="1"/>
    <col min="3351" max="3351" width="6" style="61" customWidth="1"/>
    <col min="3352" max="3585" width="12" style="61"/>
    <col min="3586" max="3586" width="14.83203125" style="61" customWidth="1"/>
    <col min="3587" max="3587" width="5.5" style="61" customWidth="1"/>
    <col min="3588" max="3588" width="14.83203125" style="61" customWidth="1"/>
    <col min="3589" max="3589" width="12.5" style="61" customWidth="1"/>
    <col min="3590" max="3590" width="5.5" style="61" customWidth="1"/>
    <col min="3591" max="3591" width="9" style="61" customWidth="1"/>
    <col min="3592" max="3593" width="11.33203125" style="61" customWidth="1"/>
    <col min="3594" max="3595" width="9" style="61" customWidth="1"/>
    <col min="3596" max="3596" width="5.5" style="61" customWidth="1"/>
    <col min="3597" max="3597" width="13.83203125" style="61" customWidth="1"/>
    <col min="3598" max="3598" width="77.1640625" style="61" customWidth="1"/>
    <col min="3599" max="3600" width="18.33203125" style="61" customWidth="1"/>
    <col min="3601" max="3601" width="5.5" style="61" customWidth="1"/>
    <col min="3602" max="3602" width="17.6640625" style="61" customWidth="1"/>
    <col min="3603" max="3603" width="5.5" style="61" customWidth="1"/>
    <col min="3604" max="3604" width="9" style="61" customWidth="1"/>
    <col min="3605" max="3605" width="15.1640625" style="61" customWidth="1"/>
    <col min="3606" max="3606" width="0" style="61" hidden="1" customWidth="1"/>
    <col min="3607" max="3607" width="6" style="61" customWidth="1"/>
    <col min="3608" max="3841" width="12" style="61"/>
    <col min="3842" max="3842" width="14.83203125" style="61" customWidth="1"/>
    <col min="3843" max="3843" width="5.5" style="61" customWidth="1"/>
    <col min="3844" max="3844" width="14.83203125" style="61" customWidth="1"/>
    <col min="3845" max="3845" width="12.5" style="61" customWidth="1"/>
    <col min="3846" max="3846" width="5.5" style="61" customWidth="1"/>
    <col min="3847" max="3847" width="9" style="61" customWidth="1"/>
    <col min="3848" max="3849" width="11.33203125" style="61" customWidth="1"/>
    <col min="3850" max="3851" width="9" style="61" customWidth="1"/>
    <col min="3852" max="3852" width="5.5" style="61" customWidth="1"/>
    <col min="3853" max="3853" width="13.83203125" style="61" customWidth="1"/>
    <col min="3854" max="3854" width="77.1640625" style="61" customWidth="1"/>
    <col min="3855" max="3856" width="18.33203125" style="61" customWidth="1"/>
    <col min="3857" max="3857" width="5.5" style="61" customWidth="1"/>
    <col min="3858" max="3858" width="17.6640625" style="61" customWidth="1"/>
    <col min="3859" max="3859" width="5.5" style="61" customWidth="1"/>
    <col min="3860" max="3860" width="9" style="61" customWidth="1"/>
    <col min="3861" max="3861" width="15.1640625" style="61" customWidth="1"/>
    <col min="3862" max="3862" width="0" style="61" hidden="1" customWidth="1"/>
    <col min="3863" max="3863" width="6" style="61" customWidth="1"/>
    <col min="3864" max="4097" width="12" style="61"/>
    <col min="4098" max="4098" width="14.83203125" style="61" customWidth="1"/>
    <col min="4099" max="4099" width="5.5" style="61" customWidth="1"/>
    <col min="4100" max="4100" width="14.83203125" style="61" customWidth="1"/>
    <col min="4101" max="4101" width="12.5" style="61" customWidth="1"/>
    <col min="4102" max="4102" width="5.5" style="61" customWidth="1"/>
    <col min="4103" max="4103" width="9" style="61" customWidth="1"/>
    <col min="4104" max="4105" width="11.33203125" style="61" customWidth="1"/>
    <col min="4106" max="4107" width="9" style="61" customWidth="1"/>
    <col min="4108" max="4108" width="5.5" style="61" customWidth="1"/>
    <col min="4109" max="4109" width="13.83203125" style="61" customWidth="1"/>
    <col min="4110" max="4110" width="77.1640625" style="61" customWidth="1"/>
    <col min="4111" max="4112" width="18.33203125" style="61" customWidth="1"/>
    <col min="4113" max="4113" width="5.5" style="61" customWidth="1"/>
    <col min="4114" max="4114" width="17.6640625" style="61" customWidth="1"/>
    <col min="4115" max="4115" width="5.5" style="61" customWidth="1"/>
    <col min="4116" max="4116" width="9" style="61" customWidth="1"/>
    <col min="4117" max="4117" width="15.1640625" style="61" customWidth="1"/>
    <col min="4118" max="4118" width="0" style="61" hidden="1" customWidth="1"/>
    <col min="4119" max="4119" width="6" style="61" customWidth="1"/>
    <col min="4120" max="4353" width="12" style="61"/>
    <col min="4354" max="4354" width="14.83203125" style="61" customWidth="1"/>
    <col min="4355" max="4355" width="5.5" style="61" customWidth="1"/>
    <col min="4356" max="4356" width="14.83203125" style="61" customWidth="1"/>
    <col min="4357" max="4357" width="12.5" style="61" customWidth="1"/>
    <col min="4358" max="4358" width="5.5" style="61" customWidth="1"/>
    <col min="4359" max="4359" width="9" style="61" customWidth="1"/>
    <col min="4360" max="4361" width="11.33203125" style="61" customWidth="1"/>
    <col min="4362" max="4363" width="9" style="61" customWidth="1"/>
    <col min="4364" max="4364" width="5.5" style="61" customWidth="1"/>
    <col min="4365" max="4365" width="13.83203125" style="61" customWidth="1"/>
    <col min="4366" max="4366" width="77.1640625" style="61" customWidth="1"/>
    <col min="4367" max="4368" width="18.33203125" style="61" customWidth="1"/>
    <col min="4369" max="4369" width="5.5" style="61" customWidth="1"/>
    <col min="4370" max="4370" width="17.6640625" style="61" customWidth="1"/>
    <col min="4371" max="4371" width="5.5" style="61" customWidth="1"/>
    <col min="4372" max="4372" width="9" style="61" customWidth="1"/>
    <col min="4373" max="4373" width="15.1640625" style="61" customWidth="1"/>
    <col min="4374" max="4374" width="0" style="61" hidden="1" customWidth="1"/>
    <col min="4375" max="4375" width="6" style="61" customWidth="1"/>
    <col min="4376" max="4609" width="12" style="61"/>
    <col min="4610" max="4610" width="14.83203125" style="61" customWidth="1"/>
    <col min="4611" max="4611" width="5.5" style="61" customWidth="1"/>
    <col min="4612" max="4612" width="14.83203125" style="61" customWidth="1"/>
    <col min="4613" max="4613" width="12.5" style="61" customWidth="1"/>
    <col min="4614" max="4614" width="5.5" style="61" customWidth="1"/>
    <col min="4615" max="4615" width="9" style="61" customWidth="1"/>
    <col min="4616" max="4617" width="11.33203125" style="61" customWidth="1"/>
    <col min="4618" max="4619" width="9" style="61" customWidth="1"/>
    <col min="4620" max="4620" width="5.5" style="61" customWidth="1"/>
    <col min="4621" max="4621" width="13.83203125" style="61" customWidth="1"/>
    <col min="4622" max="4622" width="77.1640625" style="61" customWidth="1"/>
    <col min="4623" max="4624" width="18.33203125" style="61" customWidth="1"/>
    <col min="4625" max="4625" width="5.5" style="61" customWidth="1"/>
    <col min="4626" max="4626" width="17.6640625" style="61" customWidth="1"/>
    <col min="4627" max="4627" width="5.5" style="61" customWidth="1"/>
    <col min="4628" max="4628" width="9" style="61" customWidth="1"/>
    <col min="4629" max="4629" width="15.1640625" style="61" customWidth="1"/>
    <col min="4630" max="4630" width="0" style="61" hidden="1" customWidth="1"/>
    <col min="4631" max="4631" width="6" style="61" customWidth="1"/>
    <col min="4632" max="4865" width="12" style="61"/>
    <col min="4866" max="4866" width="14.83203125" style="61" customWidth="1"/>
    <col min="4867" max="4867" width="5.5" style="61" customWidth="1"/>
    <col min="4868" max="4868" width="14.83203125" style="61" customWidth="1"/>
    <col min="4869" max="4869" width="12.5" style="61" customWidth="1"/>
    <col min="4870" max="4870" width="5.5" style="61" customWidth="1"/>
    <col min="4871" max="4871" width="9" style="61" customWidth="1"/>
    <col min="4872" max="4873" width="11.33203125" style="61" customWidth="1"/>
    <col min="4874" max="4875" width="9" style="61" customWidth="1"/>
    <col min="4876" max="4876" width="5.5" style="61" customWidth="1"/>
    <col min="4877" max="4877" width="13.83203125" style="61" customWidth="1"/>
    <col min="4878" max="4878" width="77.1640625" style="61" customWidth="1"/>
    <col min="4879" max="4880" width="18.33203125" style="61" customWidth="1"/>
    <col min="4881" max="4881" width="5.5" style="61" customWidth="1"/>
    <col min="4882" max="4882" width="17.6640625" style="61" customWidth="1"/>
    <col min="4883" max="4883" width="5.5" style="61" customWidth="1"/>
    <col min="4884" max="4884" width="9" style="61" customWidth="1"/>
    <col min="4885" max="4885" width="15.1640625" style="61" customWidth="1"/>
    <col min="4886" max="4886" width="0" style="61" hidden="1" customWidth="1"/>
    <col min="4887" max="4887" width="6" style="61" customWidth="1"/>
    <col min="4888" max="5121" width="12" style="61"/>
    <col min="5122" max="5122" width="14.83203125" style="61" customWidth="1"/>
    <col min="5123" max="5123" width="5.5" style="61" customWidth="1"/>
    <col min="5124" max="5124" width="14.83203125" style="61" customWidth="1"/>
    <col min="5125" max="5125" width="12.5" style="61" customWidth="1"/>
    <col min="5126" max="5126" width="5.5" style="61" customWidth="1"/>
    <col min="5127" max="5127" width="9" style="61" customWidth="1"/>
    <col min="5128" max="5129" width="11.33203125" style="61" customWidth="1"/>
    <col min="5130" max="5131" width="9" style="61" customWidth="1"/>
    <col min="5132" max="5132" width="5.5" style="61" customWidth="1"/>
    <col min="5133" max="5133" width="13.83203125" style="61" customWidth="1"/>
    <col min="5134" max="5134" width="77.1640625" style="61" customWidth="1"/>
    <col min="5135" max="5136" width="18.33203125" style="61" customWidth="1"/>
    <col min="5137" max="5137" width="5.5" style="61" customWidth="1"/>
    <col min="5138" max="5138" width="17.6640625" style="61" customWidth="1"/>
    <col min="5139" max="5139" width="5.5" style="61" customWidth="1"/>
    <col min="5140" max="5140" width="9" style="61" customWidth="1"/>
    <col min="5141" max="5141" width="15.1640625" style="61" customWidth="1"/>
    <col min="5142" max="5142" width="0" style="61" hidden="1" customWidth="1"/>
    <col min="5143" max="5143" width="6" style="61" customWidth="1"/>
    <col min="5144" max="5377" width="12" style="61"/>
    <col min="5378" max="5378" width="14.83203125" style="61" customWidth="1"/>
    <col min="5379" max="5379" width="5.5" style="61" customWidth="1"/>
    <col min="5380" max="5380" width="14.83203125" style="61" customWidth="1"/>
    <col min="5381" max="5381" width="12.5" style="61" customWidth="1"/>
    <col min="5382" max="5382" width="5.5" style="61" customWidth="1"/>
    <col min="5383" max="5383" width="9" style="61" customWidth="1"/>
    <col min="5384" max="5385" width="11.33203125" style="61" customWidth="1"/>
    <col min="5386" max="5387" width="9" style="61" customWidth="1"/>
    <col min="5388" max="5388" width="5.5" style="61" customWidth="1"/>
    <col min="5389" max="5389" width="13.83203125" style="61" customWidth="1"/>
    <col min="5390" max="5390" width="77.1640625" style="61" customWidth="1"/>
    <col min="5391" max="5392" width="18.33203125" style="61" customWidth="1"/>
    <col min="5393" max="5393" width="5.5" style="61" customWidth="1"/>
    <col min="5394" max="5394" width="17.6640625" style="61" customWidth="1"/>
    <col min="5395" max="5395" width="5.5" style="61" customWidth="1"/>
    <col min="5396" max="5396" width="9" style="61" customWidth="1"/>
    <col min="5397" max="5397" width="15.1640625" style="61" customWidth="1"/>
    <col min="5398" max="5398" width="0" style="61" hidden="1" customWidth="1"/>
    <col min="5399" max="5399" width="6" style="61" customWidth="1"/>
    <col min="5400" max="5633" width="12" style="61"/>
    <col min="5634" max="5634" width="14.83203125" style="61" customWidth="1"/>
    <col min="5635" max="5635" width="5.5" style="61" customWidth="1"/>
    <col min="5636" max="5636" width="14.83203125" style="61" customWidth="1"/>
    <col min="5637" max="5637" width="12.5" style="61" customWidth="1"/>
    <col min="5638" max="5638" width="5.5" style="61" customWidth="1"/>
    <col min="5639" max="5639" width="9" style="61" customWidth="1"/>
    <col min="5640" max="5641" width="11.33203125" style="61" customWidth="1"/>
    <col min="5642" max="5643" width="9" style="61" customWidth="1"/>
    <col min="5644" max="5644" width="5.5" style="61" customWidth="1"/>
    <col min="5645" max="5645" width="13.83203125" style="61" customWidth="1"/>
    <col min="5646" max="5646" width="77.1640625" style="61" customWidth="1"/>
    <col min="5647" max="5648" width="18.33203125" style="61" customWidth="1"/>
    <col min="5649" max="5649" width="5.5" style="61" customWidth="1"/>
    <col min="5650" max="5650" width="17.6640625" style="61" customWidth="1"/>
    <col min="5651" max="5651" width="5.5" style="61" customWidth="1"/>
    <col min="5652" max="5652" width="9" style="61" customWidth="1"/>
    <col min="5653" max="5653" width="15.1640625" style="61" customWidth="1"/>
    <col min="5654" max="5654" width="0" style="61" hidden="1" customWidth="1"/>
    <col min="5655" max="5655" width="6" style="61" customWidth="1"/>
    <col min="5656" max="5889" width="12" style="61"/>
    <col min="5890" max="5890" width="14.83203125" style="61" customWidth="1"/>
    <col min="5891" max="5891" width="5.5" style="61" customWidth="1"/>
    <col min="5892" max="5892" width="14.83203125" style="61" customWidth="1"/>
    <col min="5893" max="5893" width="12.5" style="61" customWidth="1"/>
    <col min="5894" max="5894" width="5.5" style="61" customWidth="1"/>
    <col min="5895" max="5895" width="9" style="61" customWidth="1"/>
    <col min="5896" max="5897" width="11.33203125" style="61" customWidth="1"/>
    <col min="5898" max="5899" width="9" style="61" customWidth="1"/>
    <col min="5900" max="5900" width="5.5" style="61" customWidth="1"/>
    <col min="5901" max="5901" width="13.83203125" style="61" customWidth="1"/>
    <col min="5902" max="5902" width="77.1640625" style="61" customWidth="1"/>
    <col min="5903" max="5904" width="18.33203125" style="61" customWidth="1"/>
    <col min="5905" max="5905" width="5.5" style="61" customWidth="1"/>
    <col min="5906" max="5906" width="17.6640625" style="61" customWidth="1"/>
    <col min="5907" max="5907" width="5.5" style="61" customWidth="1"/>
    <col min="5908" max="5908" width="9" style="61" customWidth="1"/>
    <col min="5909" max="5909" width="15.1640625" style="61" customWidth="1"/>
    <col min="5910" max="5910" width="0" style="61" hidden="1" customWidth="1"/>
    <col min="5911" max="5911" width="6" style="61" customWidth="1"/>
    <col min="5912" max="6145" width="12" style="61"/>
    <col min="6146" max="6146" width="14.83203125" style="61" customWidth="1"/>
    <col min="6147" max="6147" width="5.5" style="61" customWidth="1"/>
    <col min="6148" max="6148" width="14.83203125" style="61" customWidth="1"/>
    <col min="6149" max="6149" width="12.5" style="61" customWidth="1"/>
    <col min="6150" max="6150" width="5.5" style="61" customWidth="1"/>
    <col min="6151" max="6151" width="9" style="61" customWidth="1"/>
    <col min="6152" max="6153" width="11.33203125" style="61" customWidth="1"/>
    <col min="6154" max="6155" width="9" style="61" customWidth="1"/>
    <col min="6156" max="6156" width="5.5" style="61" customWidth="1"/>
    <col min="6157" max="6157" width="13.83203125" style="61" customWidth="1"/>
    <col min="6158" max="6158" width="77.1640625" style="61" customWidth="1"/>
    <col min="6159" max="6160" width="18.33203125" style="61" customWidth="1"/>
    <col min="6161" max="6161" width="5.5" style="61" customWidth="1"/>
    <col min="6162" max="6162" width="17.6640625" style="61" customWidth="1"/>
    <col min="6163" max="6163" width="5.5" style="61" customWidth="1"/>
    <col min="6164" max="6164" width="9" style="61" customWidth="1"/>
    <col min="6165" max="6165" width="15.1640625" style="61" customWidth="1"/>
    <col min="6166" max="6166" width="0" style="61" hidden="1" customWidth="1"/>
    <col min="6167" max="6167" width="6" style="61" customWidth="1"/>
    <col min="6168" max="6401" width="12" style="61"/>
    <col min="6402" max="6402" width="14.83203125" style="61" customWidth="1"/>
    <col min="6403" max="6403" width="5.5" style="61" customWidth="1"/>
    <col min="6404" max="6404" width="14.83203125" style="61" customWidth="1"/>
    <col min="6405" max="6405" width="12.5" style="61" customWidth="1"/>
    <col min="6406" max="6406" width="5.5" style="61" customWidth="1"/>
    <col min="6407" max="6407" width="9" style="61" customWidth="1"/>
    <col min="6408" max="6409" width="11.33203125" style="61" customWidth="1"/>
    <col min="6410" max="6411" width="9" style="61" customWidth="1"/>
    <col min="6412" max="6412" width="5.5" style="61" customWidth="1"/>
    <col min="6413" max="6413" width="13.83203125" style="61" customWidth="1"/>
    <col min="6414" max="6414" width="77.1640625" style="61" customWidth="1"/>
    <col min="6415" max="6416" width="18.33203125" style="61" customWidth="1"/>
    <col min="6417" max="6417" width="5.5" style="61" customWidth="1"/>
    <col min="6418" max="6418" width="17.6640625" style="61" customWidth="1"/>
    <col min="6419" max="6419" width="5.5" style="61" customWidth="1"/>
    <col min="6420" max="6420" width="9" style="61" customWidth="1"/>
    <col min="6421" max="6421" width="15.1640625" style="61" customWidth="1"/>
    <col min="6422" max="6422" width="0" style="61" hidden="1" customWidth="1"/>
    <col min="6423" max="6423" width="6" style="61" customWidth="1"/>
    <col min="6424" max="6657" width="12" style="61"/>
    <col min="6658" max="6658" width="14.83203125" style="61" customWidth="1"/>
    <col min="6659" max="6659" width="5.5" style="61" customWidth="1"/>
    <col min="6660" max="6660" width="14.83203125" style="61" customWidth="1"/>
    <col min="6661" max="6661" width="12.5" style="61" customWidth="1"/>
    <col min="6662" max="6662" width="5.5" style="61" customWidth="1"/>
    <col min="6663" max="6663" width="9" style="61" customWidth="1"/>
    <col min="6664" max="6665" width="11.33203125" style="61" customWidth="1"/>
    <col min="6666" max="6667" width="9" style="61" customWidth="1"/>
    <col min="6668" max="6668" width="5.5" style="61" customWidth="1"/>
    <col min="6669" max="6669" width="13.83203125" style="61" customWidth="1"/>
    <col min="6670" max="6670" width="77.1640625" style="61" customWidth="1"/>
    <col min="6671" max="6672" width="18.33203125" style="61" customWidth="1"/>
    <col min="6673" max="6673" width="5.5" style="61" customWidth="1"/>
    <col min="6674" max="6674" width="17.6640625" style="61" customWidth="1"/>
    <col min="6675" max="6675" width="5.5" style="61" customWidth="1"/>
    <col min="6676" max="6676" width="9" style="61" customWidth="1"/>
    <col min="6677" max="6677" width="15.1640625" style="61" customWidth="1"/>
    <col min="6678" max="6678" width="0" style="61" hidden="1" customWidth="1"/>
    <col min="6679" max="6679" width="6" style="61" customWidth="1"/>
    <col min="6680" max="6913" width="12" style="61"/>
    <col min="6914" max="6914" width="14.83203125" style="61" customWidth="1"/>
    <col min="6915" max="6915" width="5.5" style="61" customWidth="1"/>
    <col min="6916" max="6916" width="14.83203125" style="61" customWidth="1"/>
    <col min="6917" max="6917" width="12.5" style="61" customWidth="1"/>
    <col min="6918" max="6918" width="5.5" style="61" customWidth="1"/>
    <col min="6919" max="6919" width="9" style="61" customWidth="1"/>
    <col min="6920" max="6921" width="11.33203125" style="61" customWidth="1"/>
    <col min="6922" max="6923" width="9" style="61" customWidth="1"/>
    <col min="6924" max="6924" width="5.5" style="61" customWidth="1"/>
    <col min="6925" max="6925" width="13.83203125" style="61" customWidth="1"/>
    <col min="6926" max="6926" width="77.1640625" style="61" customWidth="1"/>
    <col min="6927" max="6928" width="18.33203125" style="61" customWidth="1"/>
    <col min="6929" max="6929" width="5.5" style="61" customWidth="1"/>
    <col min="6930" max="6930" width="17.6640625" style="61" customWidth="1"/>
    <col min="6931" max="6931" width="5.5" style="61" customWidth="1"/>
    <col min="6932" max="6932" width="9" style="61" customWidth="1"/>
    <col min="6933" max="6933" width="15.1640625" style="61" customWidth="1"/>
    <col min="6934" max="6934" width="0" style="61" hidden="1" customWidth="1"/>
    <col min="6935" max="6935" width="6" style="61" customWidth="1"/>
    <col min="6936" max="7169" width="12" style="61"/>
    <col min="7170" max="7170" width="14.83203125" style="61" customWidth="1"/>
    <col min="7171" max="7171" width="5.5" style="61" customWidth="1"/>
    <col min="7172" max="7172" width="14.83203125" style="61" customWidth="1"/>
    <col min="7173" max="7173" width="12.5" style="61" customWidth="1"/>
    <col min="7174" max="7174" width="5.5" style="61" customWidth="1"/>
    <col min="7175" max="7175" width="9" style="61" customWidth="1"/>
    <col min="7176" max="7177" width="11.33203125" style="61" customWidth="1"/>
    <col min="7178" max="7179" width="9" style="61" customWidth="1"/>
    <col min="7180" max="7180" width="5.5" style="61" customWidth="1"/>
    <col min="7181" max="7181" width="13.83203125" style="61" customWidth="1"/>
    <col min="7182" max="7182" width="77.1640625" style="61" customWidth="1"/>
    <col min="7183" max="7184" width="18.33203125" style="61" customWidth="1"/>
    <col min="7185" max="7185" width="5.5" style="61" customWidth="1"/>
    <col min="7186" max="7186" width="17.6640625" style="61" customWidth="1"/>
    <col min="7187" max="7187" width="5.5" style="61" customWidth="1"/>
    <col min="7188" max="7188" width="9" style="61" customWidth="1"/>
    <col min="7189" max="7189" width="15.1640625" style="61" customWidth="1"/>
    <col min="7190" max="7190" width="0" style="61" hidden="1" customWidth="1"/>
    <col min="7191" max="7191" width="6" style="61" customWidth="1"/>
    <col min="7192" max="7425" width="12" style="61"/>
    <col min="7426" max="7426" width="14.83203125" style="61" customWidth="1"/>
    <col min="7427" max="7427" width="5.5" style="61" customWidth="1"/>
    <col min="7428" max="7428" width="14.83203125" style="61" customWidth="1"/>
    <col min="7429" max="7429" width="12.5" style="61" customWidth="1"/>
    <col min="7430" max="7430" width="5.5" style="61" customWidth="1"/>
    <col min="7431" max="7431" width="9" style="61" customWidth="1"/>
    <col min="7432" max="7433" width="11.33203125" style="61" customWidth="1"/>
    <col min="7434" max="7435" width="9" style="61" customWidth="1"/>
    <col min="7436" max="7436" width="5.5" style="61" customWidth="1"/>
    <col min="7437" max="7437" width="13.83203125" style="61" customWidth="1"/>
    <col min="7438" max="7438" width="77.1640625" style="61" customWidth="1"/>
    <col min="7439" max="7440" width="18.33203125" style="61" customWidth="1"/>
    <col min="7441" max="7441" width="5.5" style="61" customWidth="1"/>
    <col min="7442" max="7442" width="17.6640625" style="61" customWidth="1"/>
    <col min="7443" max="7443" width="5.5" style="61" customWidth="1"/>
    <col min="7444" max="7444" width="9" style="61" customWidth="1"/>
    <col min="7445" max="7445" width="15.1640625" style="61" customWidth="1"/>
    <col min="7446" max="7446" width="0" style="61" hidden="1" customWidth="1"/>
    <col min="7447" max="7447" width="6" style="61" customWidth="1"/>
    <col min="7448" max="7681" width="12" style="61"/>
    <col min="7682" max="7682" width="14.83203125" style="61" customWidth="1"/>
    <col min="7683" max="7683" width="5.5" style="61" customWidth="1"/>
    <col min="7684" max="7684" width="14.83203125" style="61" customWidth="1"/>
    <col min="7685" max="7685" width="12.5" style="61" customWidth="1"/>
    <col min="7686" max="7686" width="5.5" style="61" customWidth="1"/>
    <col min="7687" max="7687" width="9" style="61" customWidth="1"/>
    <col min="7688" max="7689" width="11.33203125" style="61" customWidth="1"/>
    <col min="7690" max="7691" width="9" style="61" customWidth="1"/>
    <col min="7692" max="7692" width="5.5" style="61" customWidth="1"/>
    <col min="7693" max="7693" width="13.83203125" style="61" customWidth="1"/>
    <col min="7694" max="7694" width="77.1640625" style="61" customWidth="1"/>
    <col min="7695" max="7696" width="18.33203125" style="61" customWidth="1"/>
    <col min="7697" max="7697" width="5.5" style="61" customWidth="1"/>
    <col min="7698" max="7698" width="17.6640625" style="61" customWidth="1"/>
    <col min="7699" max="7699" width="5.5" style="61" customWidth="1"/>
    <col min="7700" max="7700" width="9" style="61" customWidth="1"/>
    <col min="7701" max="7701" width="15.1640625" style="61" customWidth="1"/>
    <col min="7702" max="7702" width="0" style="61" hidden="1" customWidth="1"/>
    <col min="7703" max="7703" width="6" style="61" customWidth="1"/>
    <col min="7704" max="7937" width="12" style="61"/>
    <col min="7938" max="7938" width="14.83203125" style="61" customWidth="1"/>
    <col min="7939" max="7939" width="5.5" style="61" customWidth="1"/>
    <col min="7940" max="7940" width="14.83203125" style="61" customWidth="1"/>
    <col min="7941" max="7941" width="12.5" style="61" customWidth="1"/>
    <col min="7942" max="7942" width="5.5" style="61" customWidth="1"/>
    <col min="7943" max="7943" width="9" style="61" customWidth="1"/>
    <col min="7944" max="7945" width="11.33203125" style="61" customWidth="1"/>
    <col min="7946" max="7947" width="9" style="61" customWidth="1"/>
    <col min="7948" max="7948" width="5.5" style="61" customWidth="1"/>
    <col min="7949" max="7949" width="13.83203125" style="61" customWidth="1"/>
    <col min="7950" max="7950" width="77.1640625" style="61" customWidth="1"/>
    <col min="7951" max="7952" width="18.33203125" style="61" customWidth="1"/>
    <col min="7953" max="7953" width="5.5" style="61" customWidth="1"/>
    <col min="7954" max="7954" width="17.6640625" style="61" customWidth="1"/>
    <col min="7955" max="7955" width="5.5" style="61" customWidth="1"/>
    <col min="7956" max="7956" width="9" style="61" customWidth="1"/>
    <col min="7957" max="7957" width="15.1640625" style="61" customWidth="1"/>
    <col min="7958" max="7958" width="0" style="61" hidden="1" customWidth="1"/>
    <col min="7959" max="7959" width="6" style="61" customWidth="1"/>
    <col min="7960" max="8193" width="12" style="61"/>
    <col min="8194" max="8194" width="14.83203125" style="61" customWidth="1"/>
    <col min="8195" max="8195" width="5.5" style="61" customWidth="1"/>
    <col min="8196" max="8196" width="14.83203125" style="61" customWidth="1"/>
    <col min="8197" max="8197" width="12.5" style="61" customWidth="1"/>
    <col min="8198" max="8198" width="5.5" style="61" customWidth="1"/>
    <col min="8199" max="8199" width="9" style="61" customWidth="1"/>
    <col min="8200" max="8201" width="11.33203125" style="61" customWidth="1"/>
    <col min="8202" max="8203" width="9" style="61" customWidth="1"/>
    <col min="8204" max="8204" width="5.5" style="61" customWidth="1"/>
    <col min="8205" max="8205" width="13.83203125" style="61" customWidth="1"/>
    <col min="8206" max="8206" width="77.1640625" style="61" customWidth="1"/>
    <col min="8207" max="8208" width="18.33203125" style="61" customWidth="1"/>
    <col min="8209" max="8209" width="5.5" style="61" customWidth="1"/>
    <col min="8210" max="8210" width="17.6640625" style="61" customWidth="1"/>
    <col min="8211" max="8211" width="5.5" style="61" customWidth="1"/>
    <col min="8212" max="8212" width="9" style="61" customWidth="1"/>
    <col min="8213" max="8213" width="15.1640625" style="61" customWidth="1"/>
    <col min="8214" max="8214" width="0" style="61" hidden="1" customWidth="1"/>
    <col min="8215" max="8215" width="6" style="61" customWidth="1"/>
    <col min="8216" max="8449" width="12" style="61"/>
    <col min="8450" max="8450" width="14.83203125" style="61" customWidth="1"/>
    <col min="8451" max="8451" width="5.5" style="61" customWidth="1"/>
    <col min="8452" max="8452" width="14.83203125" style="61" customWidth="1"/>
    <col min="8453" max="8453" width="12.5" style="61" customWidth="1"/>
    <col min="8454" max="8454" width="5.5" style="61" customWidth="1"/>
    <col min="8455" max="8455" width="9" style="61" customWidth="1"/>
    <col min="8456" max="8457" width="11.33203125" style="61" customWidth="1"/>
    <col min="8458" max="8459" width="9" style="61" customWidth="1"/>
    <col min="8460" max="8460" width="5.5" style="61" customWidth="1"/>
    <col min="8461" max="8461" width="13.83203125" style="61" customWidth="1"/>
    <col min="8462" max="8462" width="77.1640625" style="61" customWidth="1"/>
    <col min="8463" max="8464" width="18.33203125" style="61" customWidth="1"/>
    <col min="8465" max="8465" width="5.5" style="61" customWidth="1"/>
    <col min="8466" max="8466" width="17.6640625" style="61" customWidth="1"/>
    <col min="8467" max="8467" width="5.5" style="61" customWidth="1"/>
    <col min="8468" max="8468" width="9" style="61" customWidth="1"/>
    <col min="8469" max="8469" width="15.1640625" style="61" customWidth="1"/>
    <col min="8470" max="8470" width="0" style="61" hidden="1" customWidth="1"/>
    <col min="8471" max="8471" width="6" style="61" customWidth="1"/>
    <col min="8472" max="8705" width="12" style="61"/>
    <col min="8706" max="8706" width="14.83203125" style="61" customWidth="1"/>
    <col min="8707" max="8707" width="5.5" style="61" customWidth="1"/>
    <col min="8708" max="8708" width="14.83203125" style="61" customWidth="1"/>
    <col min="8709" max="8709" width="12.5" style="61" customWidth="1"/>
    <col min="8710" max="8710" width="5.5" style="61" customWidth="1"/>
    <col min="8711" max="8711" width="9" style="61" customWidth="1"/>
    <col min="8712" max="8713" width="11.33203125" style="61" customWidth="1"/>
    <col min="8714" max="8715" width="9" style="61" customWidth="1"/>
    <col min="8716" max="8716" width="5.5" style="61" customWidth="1"/>
    <col min="8717" max="8717" width="13.83203125" style="61" customWidth="1"/>
    <col min="8718" max="8718" width="77.1640625" style="61" customWidth="1"/>
    <col min="8719" max="8720" width="18.33203125" style="61" customWidth="1"/>
    <col min="8721" max="8721" width="5.5" style="61" customWidth="1"/>
    <col min="8722" max="8722" width="17.6640625" style="61" customWidth="1"/>
    <col min="8723" max="8723" width="5.5" style="61" customWidth="1"/>
    <col min="8724" max="8724" width="9" style="61" customWidth="1"/>
    <col min="8725" max="8725" width="15.1640625" style="61" customWidth="1"/>
    <col min="8726" max="8726" width="0" style="61" hidden="1" customWidth="1"/>
    <col min="8727" max="8727" width="6" style="61" customWidth="1"/>
    <col min="8728" max="8961" width="12" style="61"/>
    <col min="8962" max="8962" width="14.83203125" style="61" customWidth="1"/>
    <col min="8963" max="8963" width="5.5" style="61" customWidth="1"/>
    <col min="8964" max="8964" width="14.83203125" style="61" customWidth="1"/>
    <col min="8965" max="8965" width="12.5" style="61" customWidth="1"/>
    <col min="8966" max="8966" width="5.5" style="61" customWidth="1"/>
    <col min="8967" max="8967" width="9" style="61" customWidth="1"/>
    <col min="8968" max="8969" width="11.33203125" style="61" customWidth="1"/>
    <col min="8970" max="8971" width="9" style="61" customWidth="1"/>
    <col min="8972" max="8972" width="5.5" style="61" customWidth="1"/>
    <col min="8973" max="8973" width="13.83203125" style="61" customWidth="1"/>
    <col min="8974" max="8974" width="77.1640625" style="61" customWidth="1"/>
    <col min="8975" max="8976" width="18.33203125" style="61" customWidth="1"/>
    <col min="8977" max="8977" width="5.5" style="61" customWidth="1"/>
    <col min="8978" max="8978" width="17.6640625" style="61" customWidth="1"/>
    <col min="8979" max="8979" width="5.5" style="61" customWidth="1"/>
    <col min="8980" max="8980" width="9" style="61" customWidth="1"/>
    <col min="8981" max="8981" width="15.1640625" style="61" customWidth="1"/>
    <col min="8982" max="8982" width="0" style="61" hidden="1" customWidth="1"/>
    <col min="8983" max="8983" width="6" style="61" customWidth="1"/>
    <col min="8984" max="9217" width="12" style="61"/>
    <col min="9218" max="9218" width="14.83203125" style="61" customWidth="1"/>
    <col min="9219" max="9219" width="5.5" style="61" customWidth="1"/>
    <col min="9220" max="9220" width="14.83203125" style="61" customWidth="1"/>
    <col min="9221" max="9221" width="12.5" style="61" customWidth="1"/>
    <col min="9222" max="9222" width="5.5" style="61" customWidth="1"/>
    <col min="9223" max="9223" width="9" style="61" customWidth="1"/>
    <col min="9224" max="9225" width="11.33203125" style="61" customWidth="1"/>
    <col min="9226" max="9227" width="9" style="61" customWidth="1"/>
    <col min="9228" max="9228" width="5.5" style="61" customWidth="1"/>
    <col min="9229" max="9229" width="13.83203125" style="61" customWidth="1"/>
    <col min="9230" max="9230" width="77.1640625" style="61" customWidth="1"/>
    <col min="9231" max="9232" width="18.33203125" style="61" customWidth="1"/>
    <col min="9233" max="9233" width="5.5" style="61" customWidth="1"/>
    <col min="9234" max="9234" width="17.6640625" style="61" customWidth="1"/>
    <col min="9235" max="9235" width="5.5" style="61" customWidth="1"/>
    <col min="9236" max="9236" width="9" style="61" customWidth="1"/>
    <col min="9237" max="9237" width="15.1640625" style="61" customWidth="1"/>
    <col min="9238" max="9238" width="0" style="61" hidden="1" customWidth="1"/>
    <col min="9239" max="9239" width="6" style="61" customWidth="1"/>
    <col min="9240" max="9473" width="12" style="61"/>
    <col min="9474" max="9474" width="14.83203125" style="61" customWidth="1"/>
    <col min="9475" max="9475" width="5.5" style="61" customWidth="1"/>
    <col min="9476" max="9476" width="14.83203125" style="61" customWidth="1"/>
    <col min="9477" max="9477" width="12.5" style="61" customWidth="1"/>
    <col min="9478" max="9478" width="5.5" style="61" customWidth="1"/>
    <col min="9479" max="9479" width="9" style="61" customWidth="1"/>
    <col min="9480" max="9481" width="11.33203125" style="61" customWidth="1"/>
    <col min="9482" max="9483" width="9" style="61" customWidth="1"/>
    <col min="9484" max="9484" width="5.5" style="61" customWidth="1"/>
    <col min="9485" max="9485" width="13.83203125" style="61" customWidth="1"/>
    <col min="9486" max="9486" width="77.1640625" style="61" customWidth="1"/>
    <col min="9487" max="9488" width="18.33203125" style="61" customWidth="1"/>
    <col min="9489" max="9489" width="5.5" style="61" customWidth="1"/>
    <col min="9490" max="9490" width="17.6640625" style="61" customWidth="1"/>
    <col min="9491" max="9491" width="5.5" style="61" customWidth="1"/>
    <col min="9492" max="9492" width="9" style="61" customWidth="1"/>
    <col min="9493" max="9493" width="15.1640625" style="61" customWidth="1"/>
    <col min="9494" max="9494" width="0" style="61" hidden="1" customWidth="1"/>
    <col min="9495" max="9495" width="6" style="61" customWidth="1"/>
    <col min="9496" max="9729" width="12" style="61"/>
    <col min="9730" max="9730" width="14.83203125" style="61" customWidth="1"/>
    <col min="9731" max="9731" width="5.5" style="61" customWidth="1"/>
    <col min="9732" max="9732" width="14.83203125" style="61" customWidth="1"/>
    <col min="9733" max="9733" width="12.5" style="61" customWidth="1"/>
    <col min="9734" max="9734" width="5.5" style="61" customWidth="1"/>
    <col min="9735" max="9735" width="9" style="61" customWidth="1"/>
    <col min="9736" max="9737" width="11.33203125" style="61" customWidth="1"/>
    <col min="9738" max="9739" width="9" style="61" customWidth="1"/>
    <col min="9740" max="9740" width="5.5" style="61" customWidth="1"/>
    <col min="9741" max="9741" width="13.83203125" style="61" customWidth="1"/>
    <col min="9742" max="9742" width="77.1640625" style="61" customWidth="1"/>
    <col min="9743" max="9744" width="18.33203125" style="61" customWidth="1"/>
    <col min="9745" max="9745" width="5.5" style="61" customWidth="1"/>
    <col min="9746" max="9746" width="17.6640625" style="61" customWidth="1"/>
    <col min="9747" max="9747" width="5.5" style="61" customWidth="1"/>
    <col min="9748" max="9748" width="9" style="61" customWidth="1"/>
    <col min="9749" max="9749" width="15.1640625" style="61" customWidth="1"/>
    <col min="9750" max="9750" width="0" style="61" hidden="1" customWidth="1"/>
    <col min="9751" max="9751" width="6" style="61" customWidth="1"/>
    <col min="9752" max="9985" width="12" style="61"/>
    <col min="9986" max="9986" width="14.83203125" style="61" customWidth="1"/>
    <col min="9987" max="9987" width="5.5" style="61" customWidth="1"/>
    <col min="9988" max="9988" width="14.83203125" style="61" customWidth="1"/>
    <col min="9989" max="9989" width="12.5" style="61" customWidth="1"/>
    <col min="9990" max="9990" width="5.5" style="61" customWidth="1"/>
    <col min="9991" max="9991" width="9" style="61" customWidth="1"/>
    <col min="9992" max="9993" width="11.33203125" style="61" customWidth="1"/>
    <col min="9994" max="9995" width="9" style="61" customWidth="1"/>
    <col min="9996" max="9996" width="5.5" style="61" customWidth="1"/>
    <col min="9997" max="9997" width="13.83203125" style="61" customWidth="1"/>
    <col min="9998" max="9998" width="77.1640625" style="61" customWidth="1"/>
    <col min="9999" max="10000" width="18.33203125" style="61" customWidth="1"/>
    <col min="10001" max="10001" width="5.5" style="61" customWidth="1"/>
    <col min="10002" max="10002" width="17.6640625" style="61" customWidth="1"/>
    <col min="10003" max="10003" width="5.5" style="61" customWidth="1"/>
    <col min="10004" max="10004" width="9" style="61" customWidth="1"/>
    <col min="10005" max="10005" width="15.1640625" style="61" customWidth="1"/>
    <col min="10006" max="10006" width="0" style="61" hidden="1" customWidth="1"/>
    <col min="10007" max="10007" width="6" style="61" customWidth="1"/>
    <col min="10008" max="10241" width="12" style="61"/>
    <col min="10242" max="10242" width="14.83203125" style="61" customWidth="1"/>
    <col min="10243" max="10243" width="5.5" style="61" customWidth="1"/>
    <col min="10244" max="10244" width="14.83203125" style="61" customWidth="1"/>
    <col min="10245" max="10245" width="12.5" style="61" customWidth="1"/>
    <col min="10246" max="10246" width="5.5" style="61" customWidth="1"/>
    <col min="10247" max="10247" width="9" style="61" customWidth="1"/>
    <col min="10248" max="10249" width="11.33203125" style="61" customWidth="1"/>
    <col min="10250" max="10251" width="9" style="61" customWidth="1"/>
    <col min="10252" max="10252" width="5.5" style="61" customWidth="1"/>
    <col min="10253" max="10253" width="13.83203125" style="61" customWidth="1"/>
    <col min="10254" max="10254" width="77.1640625" style="61" customWidth="1"/>
    <col min="10255" max="10256" width="18.33203125" style="61" customWidth="1"/>
    <col min="10257" max="10257" width="5.5" style="61" customWidth="1"/>
    <col min="10258" max="10258" width="17.6640625" style="61" customWidth="1"/>
    <col min="10259" max="10259" width="5.5" style="61" customWidth="1"/>
    <col min="10260" max="10260" width="9" style="61" customWidth="1"/>
    <col min="10261" max="10261" width="15.1640625" style="61" customWidth="1"/>
    <col min="10262" max="10262" width="0" style="61" hidden="1" customWidth="1"/>
    <col min="10263" max="10263" width="6" style="61" customWidth="1"/>
    <col min="10264" max="10497" width="12" style="61"/>
    <col min="10498" max="10498" width="14.83203125" style="61" customWidth="1"/>
    <col min="10499" max="10499" width="5.5" style="61" customWidth="1"/>
    <col min="10500" max="10500" width="14.83203125" style="61" customWidth="1"/>
    <col min="10501" max="10501" width="12.5" style="61" customWidth="1"/>
    <col min="10502" max="10502" width="5.5" style="61" customWidth="1"/>
    <col min="10503" max="10503" width="9" style="61" customWidth="1"/>
    <col min="10504" max="10505" width="11.33203125" style="61" customWidth="1"/>
    <col min="10506" max="10507" width="9" style="61" customWidth="1"/>
    <col min="10508" max="10508" width="5.5" style="61" customWidth="1"/>
    <col min="10509" max="10509" width="13.83203125" style="61" customWidth="1"/>
    <col min="10510" max="10510" width="77.1640625" style="61" customWidth="1"/>
    <col min="10511" max="10512" width="18.33203125" style="61" customWidth="1"/>
    <col min="10513" max="10513" width="5.5" style="61" customWidth="1"/>
    <col min="10514" max="10514" width="17.6640625" style="61" customWidth="1"/>
    <col min="10515" max="10515" width="5.5" style="61" customWidth="1"/>
    <col min="10516" max="10516" width="9" style="61" customWidth="1"/>
    <col min="10517" max="10517" width="15.1640625" style="61" customWidth="1"/>
    <col min="10518" max="10518" width="0" style="61" hidden="1" customWidth="1"/>
    <col min="10519" max="10519" width="6" style="61" customWidth="1"/>
    <col min="10520" max="10753" width="12" style="61"/>
    <col min="10754" max="10754" width="14.83203125" style="61" customWidth="1"/>
    <col min="10755" max="10755" width="5.5" style="61" customWidth="1"/>
    <col min="10756" max="10756" width="14.83203125" style="61" customWidth="1"/>
    <col min="10757" max="10757" width="12.5" style="61" customWidth="1"/>
    <col min="10758" max="10758" width="5.5" style="61" customWidth="1"/>
    <col min="10759" max="10759" width="9" style="61" customWidth="1"/>
    <col min="10760" max="10761" width="11.33203125" style="61" customWidth="1"/>
    <col min="10762" max="10763" width="9" style="61" customWidth="1"/>
    <col min="10764" max="10764" width="5.5" style="61" customWidth="1"/>
    <col min="10765" max="10765" width="13.83203125" style="61" customWidth="1"/>
    <col min="10766" max="10766" width="77.1640625" style="61" customWidth="1"/>
    <col min="10767" max="10768" width="18.33203125" style="61" customWidth="1"/>
    <col min="10769" max="10769" width="5.5" style="61" customWidth="1"/>
    <col min="10770" max="10770" width="17.6640625" style="61" customWidth="1"/>
    <col min="10771" max="10771" width="5.5" style="61" customWidth="1"/>
    <col min="10772" max="10772" width="9" style="61" customWidth="1"/>
    <col min="10773" max="10773" width="15.1640625" style="61" customWidth="1"/>
    <col min="10774" max="10774" width="0" style="61" hidden="1" customWidth="1"/>
    <col min="10775" max="10775" width="6" style="61" customWidth="1"/>
    <col min="10776" max="11009" width="12" style="61"/>
    <col min="11010" max="11010" width="14.83203125" style="61" customWidth="1"/>
    <col min="11011" max="11011" width="5.5" style="61" customWidth="1"/>
    <col min="11012" max="11012" width="14.83203125" style="61" customWidth="1"/>
    <col min="11013" max="11013" width="12.5" style="61" customWidth="1"/>
    <col min="11014" max="11014" width="5.5" style="61" customWidth="1"/>
    <col min="11015" max="11015" width="9" style="61" customWidth="1"/>
    <col min="11016" max="11017" width="11.33203125" style="61" customWidth="1"/>
    <col min="11018" max="11019" width="9" style="61" customWidth="1"/>
    <col min="11020" max="11020" width="5.5" style="61" customWidth="1"/>
    <col min="11021" max="11021" width="13.83203125" style="61" customWidth="1"/>
    <col min="11022" max="11022" width="77.1640625" style="61" customWidth="1"/>
    <col min="11023" max="11024" width="18.33203125" style="61" customWidth="1"/>
    <col min="11025" max="11025" width="5.5" style="61" customWidth="1"/>
    <col min="11026" max="11026" width="17.6640625" style="61" customWidth="1"/>
    <col min="11027" max="11027" width="5.5" style="61" customWidth="1"/>
    <col min="11028" max="11028" width="9" style="61" customWidth="1"/>
    <col min="11029" max="11029" width="15.1640625" style="61" customWidth="1"/>
    <col min="11030" max="11030" width="0" style="61" hidden="1" customWidth="1"/>
    <col min="11031" max="11031" width="6" style="61" customWidth="1"/>
    <col min="11032" max="11265" width="12" style="61"/>
    <col min="11266" max="11266" width="14.83203125" style="61" customWidth="1"/>
    <col min="11267" max="11267" width="5.5" style="61" customWidth="1"/>
    <col min="11268" max="11268" width="14.83203125" style="61" customWidth="1"/>
    <col min="11269" max="11269" width="12.5" style="61" customWidth="1"/>
    <col min="11270" max="11270" width="5.5" style="61" customWidth="1"/>
    <col min="11271" max="11271" width="9" style="61" customWidth="1"/>
    <col min="11272" max="11273" width="11.33203125" style="61" customWidth="1"/>
    <col min="11274" max="11275" width="9" style="61" customWidth="1"/>
    <col min="11276" max="11276" width="5.5" style="61" customWidth="1"/>
    <col min="11277" max="11277" width="13.83203125" style="61" customWidth="1"/>
    <col min="11278" max="11278" width="77.1640625" style="61" customWidth="1"/>
    <col min="11279" max="11280" width="18.33203125" style="61" customWidth="1"/>
    <col min="11281" max="11281" width="5.5" style="61" customWidth="1"/>
    <col min="11282" max="11282" width="17.6640625" style="61" customWidth="1"/>
    <col min="11283" max="11283" width="5.5" style="61" customWidth="1"/>
    <col min="11284" max="11284" width="9" style="61" customWidth="1"/>
    <col min="11285" max="11285" width="15.1640625" style="61" customWidth="1"/>
    <col min="11286" max="11286" width="0" style="61" hidden="1" customWidth="1"/>
    <col min="11287" max="11287" width="6" style="61" customWidth="1"/>
    <col min="11288" max="11521" width="12" style="61"/>
    <col min="11522" max="11522" width="14.83203125" style="61" customWidth="1"/>
    <col min="11523" max="11523" width="5.5" style="61" customWidth="1"/>
    <col min="11524" max="11524" width="14.83203125" style="61" customWidth="1"/>
    <col min="11525" max="11525" width="12.5" style="61" customWidth="1"/>
    <col min="11526" max="11526" width="5.5" style="61" customWidth="1"/>
    <col min="11527" max="11527" width="9" style="61" customWidth="1"/>
    <col min="11528" max="11529" width="11.33203125" style="61" customWidth="1"/>
    <col min="11530" max="11531" width="9" style="61" customWidth="1"/>
    <col min="11532" max="11532" width="5.5" style="61" customWidth="1"/>
    <col min="11533" max="11533" width="13.83203125" style="61" customWidth="1"/>
    <col min="11534" max="11534" width="77.1640625" style="61" customWidth="1"/>
    <col min="11535" max="11536" width="18.33203125" style="61" customWidth="1"/>
    <col min="11537" max="11537" width="5.5" style="61" customWidth="1"/>
    <col min="11538" max="11538" width="17.6640625" style="61" customWidth="1"/>
    <col min="11539" max="11539" width="5.5" style="61" customWidth="1"/>
    <col min="11540" max="11540" width="9" style="61" customWidth="1"/>
    <col min="11541" max="11541" width="15.1640625" style="61" customWidth="1"/>
    <col min="11542" max="11542" width="0" style="61" hidden="1" customWidth="1"/>
    <col min="11543" max="11543" width="6" style="61" customWidth="1"/>
    <col min="11544" max="11777" width="12" style="61"/>
    <col min="11778" max="11778" width="14.83203125" style="61" customWidth="1"/>
    <col min="11779" max="11779" width="5.5" style="61" customWidth="1"/>
    <col min="11780" max="11780" width="14.83203125" style="61" customWidth="1"/>
    <col min="11781" max="11781" width="12.5" style="61" customWidth="1"/>
    <col min="11782" max="11782" width="5.5" style="61" customWidth="1"/>
    <col min="11783" max="11783" width="9" style="61" customWidth="1"/>
    <col min="11784" max="11785" width="11.33203125" style="61" customWidth="1"/>
    <col min="11786" max="11787" width="9" style="61" customWidth="1"/>
    <col min="11788" max="11788" width="5.5" style="61" customWidth="1"/>
    <col min="11789" max="11789" width="13.83203125" style="61" customWidth="1"/>
    <col min="11790" max="11790" width="77.1640625" style="61" customWidth="1"/>
    <col min="11791" max="11792" width="18.33203125" style="61" customWidth="1"/>
    <col min="11793" max="11793" width="5.5" style="61" customWidth="1"/>
    <col min="11794" max="11794" width="17.6640625" style="61" customWidth="1"/>
    <col min="11795" max="11795" width="5.5" style="61" customWidth="1"/>
    <col min="11796" max="11796" width="9" style="61" customWidth="1"/>
    <col min="11797" max="11797" width="15.1640625" style="61" customWidth="1"/>
    <col min="11798" max="11798" width="0" style="61" hidden="1" customWidth="1"/>
    <col min="11799" max="11799" width="6" style="61" customWidth="1"/>
    <col min="11800" max="12033" width="12" style="61"/>
    <col min="12034" max="12034" width="14.83203125" style="61" customWidth="1"/>
    <col min="12035" max="12035" width="5.5" style="61" customWidth="1"/>
    <col min="12036" max="12036" width="14.83203125" style="61" customWidth="1"/>
    <col min="12037" max="12037" width="12.5" style="61" customWidth="1"/>
    <col min="12038" max="12038" width="5.5" style="61" customWidth="1"/>
    <col min="12039" max="12039" width="9" style="61" customWidth="1"/>
    <col min="12040" max="12041" width="11.33203125" style="61" customWidth="1"/>
    <col min="12042" max="12043" width="9" style="61" customWidth="1"/>
    <col min="12044" max="12044" width="5.5" style="61" customWidth="1"/>
    <col min="12045" max="12045" width="13.83203125" style="61" customWidth="1"/>
    <col min="12046" max="12046" width="77.1640625" style="61" customWidth="1"/>
    <col min="12047" max="12048" width="18.33203125" style="61" customWidth="1"/>
    <col min="12049" max="12049" width="5.5" style="61" customWidth="1"/>
    <col min="12050" max="12050" width="17.6640625" style="61" customWidth="1"/>
    <col min="12051" max="12051" width="5.5" style="61" customWidth="1"/>
    <col min="12052" max="12052" width="9" style="61" customWidth="1"/>
    <col min="12053" max="12053" width="15.1640625" style="61" customWidth="1"/>
    <col min="12054" max="12054" width="0" style="61" hidden="1" customWidth="1"/>
    <col min="12055" max="12055" width="6" style="61" customWidth="1"/>
    <col min="12056" max="12289" width="12" style="61"/>
    <col min="12290" max="12290" width="14.83203125" style="61" customWidth="1"/>
    <col min="12291" max="12291" width="5.5" style="61" customWidth="1"/>
    <col min="12292" max="12292" width="14.83203125" style="61" customWidth="1"/>
    <col min="12293" max="12293" width="12.5" style="61" customWidth="1"/>
    <col min="12294" max="12294" width="5.5" style="61" customWidth="1"/>
    <col min="12295" max="12295" width="9" style="61" customWidth="1"/>
    <col min="12296" max="12297" width="11.33203125" style="61" customWidth="1"/>
    <col min="12298" max="12299" width="9" style="61" customWidth="1"/>
    <col min="12300" max="12300" width="5.5" style="61" customWidth="1"/>
    <col min="12301" max="12301" width="13.83203125" style="61" customWidth="1"/>
    <col min="12302" max="12302" width="77.1640625" style="61" customWidth="1"/>
    <col min="12303" max="12304" width="18.33203125" style="61" customWidth="1"/>
    <col min="12305" max="12305" width="5.5" style="61" customWidth="1"/>
    <col min="12306" max="12306" width="17.6640625" style="61" customWidth="1"/>
    <col min="12307" max="12307" width="5.5" style="61" customWidth="1"/>
    <col min="12308" max="12308" width="9" style="61" customWidth="1"/>
    <col min="12309" max="12309" width="15.1640625" style="61" customWidth="1"/>
    <col min="12310" max="12310" width="0" style="61" hidden="1" customWidth="1"/>
    <col min="12311" max="12311" width="6" style="61" customWidth="1"/>
    <col min="12312" max="12545" width="12" style="61"/>
    <col min="12546" max="12546" width="14.83203125" style="61" customWidth="1"/>
    <col min="12547" max="12547" width="5.5" style="61" customWidth="1"/>
    <col min="12548" max="12548" width="14.83203125" style="61" customWidth="1"/>
    <col min="12549" max="12549" width="12.5" style="61" customWidth="1"/>
    <col min="12550" max="12550" width="5.5" style="61" customWidth="1"/>
    <col min="12551" max="12551" width="9" style="61" customWidth="1"/>
    <col min="12552" max="12553" width="11.33203125" style="61" customWidth="1"/>
    <col min="12554" max="12555" width="9" style="61" customWidth="1"/>
    <col min="12556" max="12556" width="5.5" style="61" customWidth="1"/>
    <col min="12557" max="12557" width="13.83203125" style="61" customWidth="1"/>
    <col min="12558" max="12558" width="77.1640625" style="61" customWidth="1"/>
    <col min="12559" max="12560" width="18.33203125" style="61" customWidth="1"/>
    <col min="12561" max="12561" width="5.5" style="61" customWidth="1"/>
    <col min="12562" max="12562" width="17.6640625" style="61" customWidth="1"/>
    <col min="12563" max="12563" width="5.5" style="61" customWidth="1"/>
    <col min="12564" max="12564" width="9" style="61" customWidth="1"/>
    <col min="12565" max="12565" width="15.1640625" style="61" customWidth="1"/>
    <col min="12566" max="12566" width="0" style="61" hidden="1" customWidth="1"/>
    <col min="12567" max="12567" width="6" style="61" customWidth="1"/>
    <col min="12568" max="12801" width="12" style="61"/>
    <col min="12802" max="12802" width="14.83203125" style="61" customWidth="1"/>
    <col min="12803" max="12803" width="5.5" style="61" customWidth="1"/>
    <col min="12804" max="12804" width="14.83203125" style="61" customWidth="1"/>
    <col min="12805" max="12805" width="12.5" style="61" customWidth="1"/>
    <col min="12806" max="12806" width="5.5" style="61" customWidth="1"/>
    <col min="12807" max="12807" width="9" style="61" customWidth="1"/>
    <col min="12808" max="12809" width="11.33203125" style="61" customWidth="1"/>
    <col min="12810" max="12811" width="9" style="61" customWidth="1"/>
    <col min="12812" max="12812" width="5.5" style="61" customWidth="1"/>
    <col min="12813" max="12813" width="13.83203125" style="61" customWidth="1"/>
    <col min="12814" max="12814" width="77.1640625" style="61" customWidth="1"/>
    <col min="12815" max="12816" width="18.33203125" style="61" customWidth="1"/>
    <col min="12817" max="12817" width="5.5" style="61" customWidth="1"/>
    <col min="12818" max="12818" width="17.6640625" style="61" customWidth="1"/>
    <col min="12819" max="12819" width="5.5" style="61" customWidth="1"/>
    <col min="12820" max="12820" width="9" style="61" customWidth="1"/>
    <col min="12821" max="12821" width="15.1640625" style="61" customWidth="1"/>
    <col min="12822" max="12822" width="0" style="61" hidden="1" customWidth="1"/>
    <col min="12823" max="12823" width="6" style="61" customWidth="1"/>
    <col min="12824" max="13057" width="12" style="61"/>
    <col min="13058" max="13058" width="14.83203125" style="61" customWidth="1"/>
    <col min="13059" max="13059" width="5.5" style="61" customWidth="1"/>
    <col min="13060" max="13060" width="14.83203125" style="61" customWidth="1"/>
    <col min="13061" max="13061" width="12.5" style="61" customWidth="1"/>
    <col min="13062" max="13062" width="5.5" style="61" customWidth="1"/>
    <col min="13063" max="13063" width="9" style="61" customWidth="1"/>
    <col min="13064" max="13065" width="11.33203125" style="61" customWidth="1"/>
    <col min="13066" max="13067" width="9" style="61" customWidth="1"/>
    <col min="13068" max="13068" width="5.5" style="61" customWidth="1"/>
    <col min="13069" max="13069" width="13.83203125" style="61" customWidth="1"/>
    <col min="13070" max="13070" width="77.1640625" style="61" customWidth="1"/>
    <col min="13071" max="13072" width="18.33203125" style="61" customWidth="1"/>
    <col min="13073" max="13073" width="5.5" style="61" customWidth="1"/>
    <col min="13074" max="13074" width="17.6640625" style="61" customWidth="1"/>
    <col min="13075" max="13075" width="5.5" style="61" customWidth="1"/>
    <col min="13076" max="13076" width="9" style="61" customWidth="1"/>
    <col min="13077" max="13077" width="15.1640625" style="61" customWidth="1"/>
    <col min="13078" max="13078" width="0" style="61" hidden="1" customWidth="1"/>
    <col min="13079" max="13079" width="6" style="61" customWidth="1"/>
    <col min="13080" max="13313" width="12" style="61"/>
    <col min="13314" max="13314" width="14.83203125" style="61" customWidth="1"/>
    <col min="13315" max="13315" width="5.5" style="61" customWidth="1"/>
    <col min="13316" max="13316" width="14.83203125" style="61" customWidth="1"/>
    <col min="13317" max="13317" width="12.5" style="61" customWidth="1"/>
    <col min="13318" max="13318" width="5.5" style="61" customWidth="1"/>
    <col min="13319" max="13319" width="9" style="61" customWidth="1"/>
    <col min="13320" max="13321" width="11.33203125" style="61" customWidth="1"/>
    <col min="13322" max="13323" width="9" style="61" customWidth="1"/>
    <col min="13324" max="13324" width="5.5" style="61" customWidth="1"/>
    <col min="13325" max="13325" width="13.83203125" style="61" customWidth="1"/>
    <col min="13326" max="13326" width="77.1640625" style="61" customWidth="1"/>
    <col min="13327" max="13328" width="18.33203125" style="61" customWidth="1"/>
    <col min="13329" max="13329" width="5.5" style="61" customWidth="1"/>
    <col min="13330" max="13330" width="17.6640625" style="61" customWidth="1"/>
    <col min="13331" max="13331" width="5.5" style="61" customWidth="1"/>
    <col min="13332" max="13332" width="9" style="61" customWidth="1"/>
    <col min="13333" max="13333" width="15.1640625" style="61" customWidth="1"/>
    <col min="13334" max="13334" width="0" style="61" hidden="1" customWidth="1"/>
    <col min="13335" max="13335" width="6" style="61" customWidth="1"/>
    <col min="13336" max="13569" width="12" style="61"/>
    <col min="13570" max="13570" width="14.83203125" style="61" customWidth="1"/>
    <col min="13571" max="13571" width="5.5" style="61" customWidth="1"/>
    <col min="13572" max="13572" width="14.83203125" style="61" customWidth="1"/>
    <col min="13573" max="13573" width="12.5" style="61" customWidth="1"/>
    <col min="13574" max="13574" width="5.5" style="61" customWidth="1"/>
    <col min="13575" max="13575" width="9" style="61" customWidth="1"/>
    <col min="13576" max="13577" width="11.33203125" style="61" customWidth="1"/>
    <col min="13578" max="13579" width="9" style="61" customWidth="1"/>
    <col min="13580" max="13580" width="5.5" style="61" customWidth="1"/>
    <col min="13581" max="13581" width="13.83203125" style="61" customWidth="1"/>
    <col min="13582" max="13582" width="77.1640625" style="61" customWidth="1"/>
    <col min="13583" max="13584" width="18.33203125" style="61" customWidth="1"/>
    <col min="13585" max="13585" width="5.5" style="61" customWidth="1"/>
    <col min="13586" max="13586" width="17.6640625" style="61" customWidth="1"/>
    <col min="13587" max="13587" width="5.5" style="61" customWidth="1"/>
    <col min="13588" max="13588" width="9" style="61" customWidth="1"/>
    <col min="13589" max="13589" width="15.1640625" style="61" customWidth="1"/>
    <col min="13590" max="13590" width="0" style="61" hidden="1" customWidth="1"/>
    <col min="13591" max="13591" width="6" style="61" customWidth="1"/>
    <col min="13592" max="13825" width="12" style="61"/>
    <col min="13826" max="13826" width="14.83203125" style="61" customWidth="1"/>
    <col min="13827" max="13827" width="5.5" style="61" customWidth="1"/>
    <col min="13828" max="13828" width="14.83203125" style="61" customWidth="1"/>
    <col min="13829" max="13829" width="12.5" style="61" customWidth="1"/>
    <col min="13830" max="13830" width="5.5" style="61" customWidth="1"/>
    <col min="13831" max="13831" width="9" style="61" customWidth="1"/>
    <col min="13832" max="13833" width="11.33203125" style="61" customWidth="1"/>
    <col min="13834" max="13835" width="9" style="61" customWidth="1"/>
    <col min="13836" max="13836" width="5.5" style="61" customWidth="1"/>
    <col min="13837" max="13837" width="13.83203125" style="61" customWidth="1"/>
    <col min="13838" max="13838" width="77.1640625" style="61" customWidth="1"/>
    <col min="13839" max="13840" width="18.33203125" style="61" customWidth="1"/>
    <col min="13841" max="13841" width="5.5" style="61" customWidth="1"/>
    <col min="13842" max="13842" width="17.6640625" style="61" customWidth="1"/>
    <col min="13843" max="13843" width="5.5" style="61" customWidth="1"/>
    <col min="13844" max="13844" width="9" style="61" customWidth="1"/>
    <col min="13845" max="13845" width="15.1640625" style="61" customWidth="1"/>
    <col min="13846" max="13846" width="0" style="61" hidden="1" customWidth="1"/>
    <col min="13847" max="13847" width="6" style="61" customWidth="1"/>
    <col min="13848" max="14081" width="12" style="61"/>
    <col min="14082" max="14082" width="14.83203125" style="61" customWidth="1"/>
    <col min="14083" max="14083" width="5.5" style="61" customWidth="1"/>
    <col min="14084" max="14084" width="14.83203125" style="61" customWidth="1"/>
    <col min="14085" max="14085" width="12.5" style="61" customWidth="1"/>
    <col min="14086" max="14086" width="5.5" style="61" customWidth="1"/>
    <col min="14087" max="14087" width="9" style="61" customWidth="1"/>
    <col min="14088" max="14089" width="11.33203125" style="61" customWidth="1"/>
    <col min="14090" max="14091" width="9" style="61" customWidth="1"/>
    <col min="14092" max="14092" width="5.5" style="61" customWidth="1"/>
    <col min="14093" max="14093" width="13.83203125" style="61" customWidth="1"/>
    <col min="14094" max="14094" width="77.1640625" style="61" customWidth="1"/>
    <col min="14095" max="14096" width="18.33203125" style="61" customWidth="1"/>
    <col min="14097" max="14097" width="5.5" style="61" customWidth="1"/>
    <col min="14098" max="14098" width="17.6640625" style="61" customWidth="1"/>
    <col min="14099" max="14099" width="5.5" style="61" customWidth="1"/>
    <col min="14100" max="14100" width="9" style="61" customWidth="1"/>
    <col min="14101" max="14101" width="15.1640625" style="61" customWidth="1"/>
    <col min="14102" max="14102" width="0" style="61" hidden="1" customWidth="1"/>
    <col min="14103" max="14103" width="6" style="61" customWidth="1"/>
    <col min="14104" max="14337" width="12" style="61"/>
    <col min="14338" max="14338" width="14.83203125" style="61" customWidth="1"/>
    <col min="14339" max="14339" width="5.5" style="61" customWidth="1"/>
    <col min="14340" max="14340" width="14.83203125" style="61" customWidth="1"/>
    <col min="14341" max="14341" width="12.5" style="61" customWidth="1"/>
    <col min="14342" max="14342" width="5.5" style="61" customWidth="1"/>
    <col min="14343" max="14343" width="9" style="61" customWidth="1"/>
    <col min="14344" max="14345" width="11.33203125" style="61" customWidth="1"/>
    <col min="14346" max="14347" width="9" style="61" customWidth="1"/>
    <col min="14348" max="14348" width="5.5" style="61" customWidth="1"/>
    <col min="14349" max="14349" width="13.83203125" style="61" customWidth="1"/>
    <col min="14350" max="14350" width="77.1640625" style="61" customWidth="1"/>
    <col min="14351" max="14352" width="18.33203125" style="61" customWidth="1"/>
    <col min="14353" max="14353" width="5.5" style="61" customWidth="1"/>
    <col min="14354" max="14354" width="17.6640625" style="61" customWidth="1"/>
    <col min="14355" max="14355" width="5.5" style="61" customWidth="1"/>
    <col min="14356" max="14356" width="9" style="61" customWidth="1"/>
    <col min="14357" max="14357" width="15.1640625" style="61" customWidth="1"/>
    <col min="14358" max="14358" width="0" style="61" hidden="1" customWidth="1"/>
    <col min="14359" max="14359" width="6" style="61" customWidth="1"/>
    <col min="14360" max="14593" width="12" style="61"/>
    <col min="14594" max="14594" width="14.83203125" style="61" customWidth="1"/>
    <col min="14595" max="14595" width="5.5" style="61" customWidth="1"/>
    <col min="14596" max="14596" width="14.83203125" style="61" customWidth="1"/>
    <col min="14597" max="14597" width="12.5" style="61" customWidth="1"/>
    <col min="14598" max="14598" width="5.5" style="61" customWidth="1"/>
    <col min="14599" max="14599" width="9" style="61" customWidth="1"/>
    <col min="14600" max="14601" width="11.33203125" style="61" customWidth="1"/>
    <col min="14602" max="14603" width="9" style="61" customWidth="1"/>
    <col min="14604" max="14604" width="5.5" style="61" customWidth="1"/>
    <col min="14605" max="14605" width="13.83203125" style="61" customWidth="1"/>
    <col min="14606" max="14606" width="77.1640625" style="61" customWidth="1"/>
    <col min="14607" max="14608" width="18.33203125" style="61" customWidth="1"/>
    <col min="14609" max="14609" width="5.5" style="61" customWidth="1"/>
    <col min="14610" max="14610" width="17.6640625" style="61" customWidth="1"/>
    <col min="14611" max="14611" width="5.5" style="61" customWidth="1"/>
    <col min="14612" max="14612" width="9" style="61" customWidth="1"/>
    <col min="14613" max="14613" width="15.1640625" style="61" customWidth="1"/>
    <col min="14614" max="14614" width="0" style="61" hidden="1" customWidth="1"/>
    <col min="14615" max="14615" width="6" style="61" customWidth="1"/>
    <col min="14616" max="14849" width="12" style="61"/>
    <col min="14850" max="14850" width="14.83203125" style="61" customWidth="1"/>
    <col min="14851" max="14851" width="5.5" style="61" customWidth="1"/>
    <col min="14852" max="14852" width="14.83203125" style="61" customWidth="1"/>
    <col min="14853" max="14853" width="12.5" style="61" customWidth="1"/>
    <col min="14854" max="14854" width="5.5" style="61" customWidth="1"/>
    <col min="14855" max="14855" width="9" style="61" customWidth="1"/>
    <col min="14856" max="14857" width="11.33203125" style="61" customWidth="1"/>
    <col min="14858" max="14859" width="9" style="61" customWidth="1"/>
    <col min="14860" max="14860" width="5.5" style="61" customWidth="1"/>
    <col min="14861" max="14861" width="13.83203125" style="61" customWidth="1"/>
    <col min="14862" max="14862" width="77.1640625" style="61" customWidth="1"/>
    <col min="14863" max="14864" width="18.33203125" style="61" customWidth="1"/>
    <col min="14865" max="14865" width="5.5" style="61" customWidth="1"/>
    <col min="14866" max="14866" width="17.6640625" style="61" customWidth="1"/>
    <col min="14867" max="14867" width="5.5" style="61" customWidth="1"/>
    <col min="14868" max="14868" width="9" style="61" customWidth="1"/>
    <col min="14869" max="14869" width="15.1640625" style="61" customWidth="1"/>
    <col min="14870" max="14870" width="0" style="61" hidden="1" customWidth="1"/>
    <col min="14871" max="14871" width="6" style="61" customWidth="1"/>
    <col min="14872" max="15105" width="12" style="61"/>
    <col min="15106" max="15106" width="14.83203125" style="61" customWidth="1"/>
    <col min="15107" max="15107" width="5.5" style="61" customWidth="1"/>
    <col min="15108" max="15108" width="14.83203125" style="61" customWidth="1"/>
    <col min="15109" max="15109" width="12.5" style="61" customWidth="1"/>
    <col min="15110" max="15110" width="5.5" style="61" customWidth="1"/>
    <col min="15111" max="15111" width="9" style="61" customWidth="1"/>
    <col min="15112" max="15113" width="11.33203125" style="61" customWidth="1"/>
    <col min="15114" max="15115" width="9" style="61" customWidth="1"/>
    <col min="15116" max="15116" width="5.5" style="61" customWidth="1"/>
    <col min="15117" max="15117" width="13.83203125" style="61" customWidth="1"/>
    <col min="15118" max="15118" width="77.1640625" style="61" customWidth="1"/>
    <col min="15119" max="15120" width="18.33203125" style="61" customWidth="1"/>
    <col min="15121" max="15121" width="5.5" style="61" customWidth="1"/>
    <col min="15122" max="15122" width="17.6640625" style="61" customWidth="1"/>
    <col min="15123" max="15123" width="5.5" style="61" customWidth="1"/>
    <col min="15124" max="15124" width="9" style="61" customWidth="1"/>
    <col min="15125" max="15125" width="15.1640625" style="61" customWidth="1"/>
    <col min="15126" max="15126" width="0" style="61" hidden="1" customWidth="1"/>
    <col min="15127" max="15127" width="6" style="61" customWidth="1"/>
    <col min="15128" max="15361" width="12" style="61"/>
    <col min="15362" max="15362" width="14.83203125" style="61" customWidth="1"/>
    <col min="15363" max="15363" width="5.5" style="61" customWidth="1"/>
    <col min="15364" max="15364" width="14.83203125" style="61" customWidth="1"/>
    <col min="15365" max="15365" width="12.5" style="61" customWidth="1"/>
    <col min="15366" max="15366" width="5.5" style="61" customWidth="1"/>
    <col min="15367" max="15367" width="9" style="61" customWidth="1"/>
    <col min="15368" max="15369" width="11.33203125" style="61" customWidth="1"/>
    <col min="15370" max="15371" width="9" style="61" customWidth="1"/>
    <col min="15372" max="15372" width="5.5" style="61" customWidth="1"/>
    <col min="15373" max="15373" width="13.83203125" style="61" customWidth="1"/>
    <col min="15374" max="15374" width="77.1640625" style="61" customWidth="1"/>
    <col min="15375" max="15376" width="18.33203125" style="61" customWidth="1"/>
    <col min="15377" max="15377" width="5.5" style="61" customWidth="1"/>
    <col min="15378" max="15378" width="17.6640625" style="61" customWidth="1"/>
    <col min="15379" max="15379" width="5.5" style="61" customWidth="1"/>
    <col min="15380" max="15380" width="9" style="61" customWidth="1"/>
    <col min="15381" max="15381" width="15.1640625" style="61" customWidth="1"/>
    <col min="15382" max="15382" width="0" style="61" hidden="1" customWidth="1"/>
    <col min="15383" max="15383" width="6" style="61" customWidth="1"/>
    <col min="15384" max="15617" width="12" style="61"/>
    <col min="15618" max="15618" width="14.83203125" style="61" customWidth="1"/>
    <col min="15619" max="15619" width="5.5" style="61" customWidth="1"/>
    <col min="15620" max="15620" width="14.83203125" style="61" customWidth="1"/>
    <col min="15621" max="15621" width="12.5" style="61" customWidth="1"/>
    <col min="15622" max="15622" width="5.5" style="61" customWidth="1"/>
    <col min="15623" max="15623" width="9" style="61" customWidth="1"/>
    <col min="15624" max="15625" width="11.33203125" style="61" customWidth="1"/>
    <col min="15626" max="15627" width="9" style="61" customWidth="1"/>
    <col min="15628" max="15628" width="5.5" style="61" customWidth="1"/>
    <col min="15629" max="15629" width="13.83203125" style="61" customWidth="1"/>
    <col min="15630" max="15630" width="77.1640625" style="61" customWidth="1"/>
    <col min="15631" max="15632" width="18.33203125" style="61" customWidth="1"/>
    <col min="15633" max="15633" width="5.5" style="61" customWidth="1"/>
    <col min="15634" max="15634" width="17.6640625" style="61" customWidth="1"/>
    <col min="15635" max="15635" width="5.5" style="61" customWidth="1"/>
    <col min="15636" max="15636" width="9" style="61" customWidth="1"/>
    <col min="15637" max="15637" width="15.1640625" style="61" customWidth="1"/>
    <col min="15638" max="15638" width="0" style="61" hidden="1" customWidth="1"/>
    <col min="15639" max="15639" width="6" style="61" customWidth="1"/>
    <col min="15640" max="15873" width="12" style="61"/>
    <col min="15874" max="15874" width="14.83203125" style="61" customWidth="1"/>
    <col min="15875" max="15875" width="5.5" style="61" customWidth="1"/>
    <col min="15876" max="15876" width="14.83203125" style="61" customWidth="1"/>
    <col min="15877" max="15877" width="12.5" style="61" customWidth="1"/>
    <col min="15878" max="15878" width="5.5" style="61" customWidth="1"/>
    <col min="15879" max="15879" width="9" style="61" customWidth="1"/>
    <col min="15880" max="15881" width="11.33203125" style="61" customWidth="1"/>
    <col min="15882" max="15883" width="9" style="61" customWidth="1"/>
    <col min="15884" max="15884" width="5.5" style="61" customWidth="1"/>
    <col min="15885" max="15885" width="13.83203125" style="61" customWidth="1"/>
    <col min="15886" max="15886" width="77.1640625" style="61" customWidth="1"/>
    <col min="15887" max="15888" width="18.33203125" style="61" customWidth="1"/>
    <col min="15889" max="15889" width="5.5" style="61" customWidth="1"/>
    <col min="15890" max="15890" width="17.6640625" style="61" customWidth="1"/>
    <col min="15891" max="15891" width="5.5" style="61" customWidth="1"/>
    <col min="15892" max="15892" width="9" style="61" customWidth="1"/>
    <col min="15893" max="15893" width="15.1640625" style="61" customWidth="1"/>
    <col min="15894" max="15894" width="0" style="61" hidden="1" customWidth="1"/>
    <col min="15895" max="15895" width="6" style="61" customWidth="1"/>
    <col min="15896" max="16129" width="12" style="61"/>
    <col min="16130" max="16130" width="14.83203125" style="61" customWidth="1"/>
    <col min="16131" max="16131" width="5.5" style="61" customWidth="1"/>
    <col min="16132" max="16132" width="14.83203125" style="61" customWidth="1"/>
    <col min="16133" max="16133" width="12.5" style="61" customWidth="1"/>
    <col min="16134" max="16134" width="5.5" style="61" customWidth="1"/>
    <col min="16135" max="16135" width="9" style="61" customWidth="1"/>
    <col min="16136" max="16137" width="11.33203125" style="61" customWidth="1"/>
    <col min="16138" max="16139" width="9" style="61" customWidth="1"/>
    <col min="16140" max="16140" width="5.5" style="61" customWidth="1"/>
    <col min="16141" max="16141" width="13.83203125" style="61" customWidth="1"/>
    <col min="16142" max="16142" width="77.1640625" style="61" customWidth="1"/>
    <col min="16143" max="16144" width="18.33203125" style="61" customWidth="1"/>
    <col min="16145" max="16145" width="5.5" style="61" customWidth="1"/>
    <col min="16146" max="16146" width="17.6640625" style="61" customWidth="1"/>
    <col min="16147" max="16147" width="5.5" style="61" customWidth="1"/>
    <col min="16148" max="16148" width="9" style="61" customWidth="1"/>
    <col min="16149" max="16149" width="15.1640625" style="61" customWidth="1"/>
    <col min="16150" max="16150" width="0" style="61" hidden="1" customWidth="1"/>
    <col min="16151" max="16151" width="6" style="61" customWidth="1"/>
    <col min="16152" max="16384" width="12" style="61"/>
  </cols>
  <sheetData>
    <row r="2" spans="2:24" s="53" customFormat="1">
      <c r="B2" s="142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6" t="s">
        <v>124</v>
      </c>
      <c r="Q2" s="146"/>
      <c r="R2" s="146"/>
      <c r="S2" s="146"/>
      <c r="T2" s="129">
        <v>2026</v>
      </c>
      <c r="U2" s="130"/>
      <c r="X2" s="54"/>
    </row>
    <row r="3" spans="2:24" s="53" customForma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6"/>
      <c r="Q3" s="146"/>
      <c r="R3" s="146"/>
      <c r="S3" s="146"/>
      <c r="T3" s="129"/>
      <c r="U3" s="130"/>
      <c r="X3" s="54"/>
    </row>
    <row r="4" spans="2:24" s="53" customFormat="1">
      <c r="B4" s="142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6"/>
      <c r="Q4" s="146"/>
      <c r="R4" s="146"/>
      <c r="S4" s="146"/>
      <c r="T4" s="129"/>
      <c r="U4" s="130"/>
      <c r="X4" s="54"/>
    </row>
    <row r="5" spans="2:24" s="53" customFormat="1">
      <c r="B5" s="142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6"/>
      <c r="Q5" s="146"/>
      <c r="R5" s="146"/>
      <c r="S5" s="146"/>
      <c r="T5" s="129"/>
      <c r="U5" s="130"/>
      <c r="X5" s="54"/>
    </row>
    <row r="6" spans="2:24" s="53" customFormat="1" ht="15.75" thickBot="1">
      <c r="B6" s="144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7"/>
      <c r="Q6" s="147"/>
      <c r="R6" s="147"/>
      <c r="S6" s="147"/>
      <c r="T6" s="131"/>
      <c r="U6" s="132"/>
      <c r="X6" s="54"/>
    </row>
    <row r="7" spans="2:24" s="55" customFormat="1" ht="24.75" thickTop="1" thickBot="1">
      <c r="B7" s="133" t="s">
        <v>125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5"/>
      <c r="X7" s="56"/>
    </row>
    <row r="8" spans="2:24" ht="15.75" thickTop="1">
      <c r="B8" s="57"/>
      <c r="C8" s="57"/>
      <c r="D8" s="57"/>
      <c r="E8" s="58"/>
      <c r="G8" s="60"/>
      <c r="H8" s="60"/>
      <c r="I8" s="60"/>
      <c r="J8" s="60"/>
      <c r="K8" s="60"/>
      <c r="V8" s="61"/>
      <c r="W8" s="61"/>
    </row>
    <row r="9" spans="2:24">
      <c r="B9" s="136" t="str">
        <f>CONCATENATE(P2&amp;" "&amp;T2)</f>
        <v>Janvier 2026</v>
      </c>
      <c r="C9" s="136"/>
      <c r="D9" s="136"/>
      <c r="E9" s="136"/>
      <c r="G9" s="137" t="s">
        <v>126</v>
      </c>
      <c r="H9" s="137"/>
      <c r="I9" s="136"/>
      <c r="J9" s="136"/>
      <c r="K9" s="136"/>
      <c r="L9" s="59"/>
      <c r="M9" s="138" t="s">
        <v>127</v>
      </c>
      <c r="N9" s="138"/>
      <c r="O9" s="138"/>
      <c r="P9" s="138"/>
      <c r="R9" s="138" t="s">
        <v>128</v>
      </c>
      <c r="S9" s="138"/>
      <c r="T9" s="138"/>
      <c r="U9" s="138"/>
      <c r="V9" s="61"/>
      <c r="W9" s="61"/>
    </row>
    <row r="10" spans="2:24">
      <c r="B10" s="63"/>
      <c r="C10" s="64"/>
      <c r="D10" s="64"/>
      <c r="E10" s="153" t="str">
        <f>IF(B11="","",IF(B11&lt;$V$12,"L",IF(B11&lt;$V$11,"K","J")))</f>
        <v>L</v>
      </c>
      <c r="G10" s="150">
        <v>45992</v>
      </c>
      <c r="H10" s="150"/>
      <c r="I10" s="151">
        <v>67</v>
      </c>
      <c r="J10" s="151"/>
      <c r="K10" s="152" t="str">
        <f>IF(I10="","",IF(I10&lt;$V$12,"L",IF(I10&lt;$V$11,"K","J")))</f>
        <v>L</v>
      </c>
      <c r="L10" s="59"/>
      <c r="M10" s="154"/>
      <c r="N10" s="154"/>
      <c r="O10" s="154"/>
      <c r="P10" s="154"/>
      <c r="R10" s="65"/>
      <c r="S10" s="66"/>
      <c r="T10" s="66"/>
      <c r="U10" s="66"/>
      <c r="V10" s="61"/>
      <c r="W10" s="61"/>
    </row>
    <row r="11" spans="2:24" ht="19.5">
      <c r="B11" s="67">
        <f>IF(SUM(S17:S26)=0,"",SUM(V17:V26)/SUMPRODUCT(S17:S26,T17:T26)*100)</f>
        <v>37.5</v>
      </c>
      <c r="C11" s="148"/>
      <c r="D11" s="149">
        <v>100</v>
      </c>
      <c r="E11" s="153"/>
      <c r="G11" s="150"/>
      <c r="H11" s="150"/>
      <c r="I11" s="151"/>
      <c r="J11" s="151"/>
      <c r="K11" s="152"/>
      <c r="L11" s="59"/>
      <c r="M11" s="154"/>
      <c r="N11" s="154"/>
      <c r="O11" s="154"/>
      <c r="P11" s="154"/>
      <c r="R11" s="66"/>
      <c r="S11" s="66"/>
      <c r="T11" s="66"/>
      <c r="U11" s="66"/>
      <c r="V11" s="61">
        <v>90</v>
      </c>
      <c r="W11" s="61"/>
    </row>
    <row r="12" spans="2:24" ht="19.5">
      <c r="B12" s="68"/>
      <c r="C12" s="148"/>
      <c r="D12" s="149"/>
      <c r="E12" s="153"/>
      <c r="G12" s="150">
        <v>45962</v>
      </c>
      <c r="H12" s="150"/>
      <c r="I12" s="151">
        <v>88</v>
      </c>
      <c r="J12" s="151"/>
      <c r="K12" s="152" t="str">
        <f>IF(I12="","",IF(I12&lt;$V$12,"L",IF(I12&lt;$V$11,"K","J")))</f>
        <v>K</v>
      </c>
      <c r="L12" s="59"/>
      <c r="M12" s="154"/>
      <c r="N12" s="154"/>
      <c r="O12" s="154"/>
      <c r="P12" s="154"/>
      <c r="R12" s="66"/>
      <c r="S12" s="66"/>
      <c r="T12" s="66"/>
      <c r="U12" s="66"/>
      <c r="V12" s="61">
        <v>80</v>
      </c>
      <c r="W12" s="61"/>
    </row>
    <row r="13" spans="2:24">
      <c r="B13" s="63"/>
      <c r="C13" s="64"/>
      <c r="D13" s="64"/>
      <c r="E13" s="153"/>
      <c r="G13" s="150"/>
      <c r="H13" s="150"/>
      <c r="I13" s="151"/>
      <c r="J13" s="151"/>
      <c r="K13" s="152"/>
      <c r="L13" s="59"/>
      <c r="M13" s="154"/>
      <c r="N13" s="154"/>
      <c r="O13" s="154"/>
      <c r="P13" s="154"/>
      <c r="R13" s="65"/>
      <c r="S13" s="66"/>
      <c r="T13" s="66"/>
      <c r="U13" s="66"/>
      <c r="V13" s="61"/>
      <c r="W13" s="61"/>
    </row>
    <row r="14" spans="2:24">
      <c r="B14" s="60"/>
      <c r="C14" s="57"/>
      <c r="D14" s="57"/>
      <c r="E14" s="58"/>
      <c r="G14" s="60"/>
      <c r="H14" s="60"/>
      <c r="I14" s="60"/>
      <c r="J14" s="60"/>
      <c r="K14" s="60"/>
      <c r="S14" s="69"/>
      <c r="V14" s="61"/>
      <c r="W14" s="61"/>
    </row>
    <row r="15" spans="2:24" s="78" customFormat="1" ht="31.5">
      <c r="B15" s="70" t="s">
        <v>129</v>
      </c>
      <c r="C15" s="139" t="s">
        <v>130</v>
      </c>
      <c r="D15" s="139"/>
      <c r="E15" s="139"/>
      <c r="F15" s="139"/>
      <c r="G15" s="139"/>
      <c r="H15" s="139" t="s">
        <v>131</v>
      </c>
      <c r="I15" s="139"/>
      <c r="J15" s="139"/>
      <c r="K15" s="139"/>
      <c r="L15" s="139"/>
      <c r="M15" s="139"/>
      <c r="N15" s="139"/>
      <c r="O15" s="71" t="s">
        <v>132</v>
      </c>
      <c r="P15" s="72" t="s">
        <v>133</v>
      </c>
      <c r="Q15" s="73"/>
      <c r="R15" s="74" t="s">
        <v>134</v>
      </c>
      <c r="S15" s="75"/>
      <c r="T15" s="76" t="s">
        <v>135</v>
      </c>
      <c r="U15" s="77" t="s">
        <v>136</v>
      </c>
      <c r="X15" s="79"/>
    </row>
    <row r="16" spans="2:24">
      <c r="B16" s="140" t="str">
        <f>+'[1]Indicateurs Clés'!B7:H7</f>
        <v>KPI - SUIVI SPECIFIQUE DU MOIS ECOULE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80"/>
      <c r="R16" s="81"/>
      <c r="S16" s="82"/>
      <c r="T16" s="83"/>
      <c r="U16" s="84"/>
      <c r="V16" s="85"/>
      <c r="W16" s="61"/>
      <c r="X16" s="86"/>
    </row>
    <row r="17" spans="2:24" ht="80.099999999999994" customHeight="1">
      <c r="B17" s="87" t="s">
        <v>48</v>
      </c>
      <c r="C17" s="141" t="s">
        <v>223</v>
      </c>
      <c r="D17" s="141"/>
      <c r="E17" s="141"/>
      <c r="F17" s="141"/>
      <c r="G17" s="141"/>
      <c r="H17" s="155" t="str">
        <f>'Table 2'!C4</f>
        <v>Respect du planning de maintenance préventive Critique du mois écoulé C1</v>
      </c>
      <c r="I17" s="155"/>
      <c r="J17" s="155"/>
      <c r="K17" s="155"/>
      <c r="L17" s="155"/>
      <c r="M17" s="155"/>
      <c r="N17" s="88" t="str">
        <f>'Table 2'!D4</f>
        <v xml:space="preserve">Préventif Réalisé / Préventif Programmé (en nbre d'OT) ≥ 90%
Préventif réalisé : nombre d'OT clôturés sur le mois écoulé
Préventif programmé : nombre d'OT programmés sur le mois écoulé + nombre d'OT réalisés en retard sur le mois écoulé + nombre d'OT réalisés en avance sur le mois écoulé
</v>
      </c>
      <c r="O17" s="89">
        <v>0.9</v>
      </c>
      <c r="P17" s="90" t="s">
        <v>137</v>
      </c>
      <c r="Q17" s="73"/>
      <c r="R17" s="91">
        <v>0.88</v>
      </c>
      <c r="S17" s="82">
        <f>IF(R17&lt;&gt;"",1,0)</f>
        <v>1</v>
      </c>
      <c r="T17" s="92">
        <v>8</v>
      </c>
      <c r="U17" s="93" t="str">
        <f>IF(R17="","",(IF(R17&gt;=0.9,T17,0))&amp;" / "&amp;(T17))</f>
        <v>0 / 8</v>
      </c>
      <c r="V17" s="85">
        <f>IF(R17="","",IF(R17&gt;=0.9,T17,0))</f>
        <v>0</v>
      </c>
      <c r="W17" s="61"/>
      <c r="X17" s="94"/>
    </row>
    <row r="18" spans="2:24" ht="96" customHeight="1">
      <c r="B18" s="87" t="s">
        <v>175</v>
      </c>
      <c r="C18" s="141" t="s">
        <v>224</v>
      </c>
      <c r="D18" s="141"/>
      <c r="E18" s="141"/>
      <c r="F18" s="141"/>
      <c r="G18" s="141"/>
      <c r="H18" s="155" t="str">
        <f>'Table 2'!C5</f>
        <v>Respect du planning de maintenance préventive courante du mois écoulé C2</v>
      </c>
      <c r="I18" s="155"/>
      <c r="J18" s="155"/>
      <c r="K18" s="155"/>
      <c r="L18" s="155"/>
      <c r="M18" s="155"/>
      <c r="N18" s="88" t="str">
        <f>'Table 2'!D5</f>
        <v xml:space="preserve">Préventif Réalisé / Préventif Programmé (en nbre d'OT) ≥ 80%
Préventif réalisé : nombre d'OT clôturés sur le mois écoulé
Préventif programmé : nombre d'OT programmés sur le mois écoulé + nombre d'OT réalisés en retard sur le mois écoulé + nombre d'OT réalisés en avance sur le mois écoulé
</v>
      </c>
      <c r="O18" s="89">
        <v>0.8</v>
      </c>
      <c r="P18" s="90" t="s">
        <v>137</v>
      </c>
      <c r="Q18" s="73"/>
      <c r="R18" s="91">
        <v>0.78</v>
      </c>
      <c r="S18" s="82">
        <f t="shared" ref="S18:S26" si="0">IF(R18&lt;&gt;"",1,0)</f>
        <v>1</v>
      </c>
      <c r="T18" s="92">
        <v>2</v>
      </c>
      <c r="U18" s="93" t="str">
        <f>IF(R18="","",(IF(R18&gt;=0.8,T18,0))&amp;" / "&amp;(T18))</f>
        <v>0 / 2</v>
      </c>
      <c r="V18" s="85">
        <f>IF(R18="","",IF(R18&gt;=0.8,T18,0))</f>
        <v>0</v>
      </c>
      <c r="W18" s="61"/>
      <c r="X18" s="94"/>
    </row>
    <row r="19" spans="2:24" ht="80.099999999999994" customHeight="1">
      <c r="B19" s="87" t="str">
        <f>'[1]Indicateurs Clés'!B10</f>
        <v>KPI-M-03</v>
      </c>
      <c r="C19" s="141" t="s">
        <v>155</v>
      </c>
      <c r="D19" s="141"/>
      <c r="E19" s="141"/>
      <c r="F19" s="141"/>
      <c r="G19" s="141"/>
      <c r="H19" s="155" t="str">
        <f>+'[1]Indicateurs Clés'!D10</f>
        <v>Respect des délais de dépannage Criticité C1 sur le mois écoulé</v>
      </c>
      <c r="I19" s="155"/>
      <c r="J19" s="155"/>
      <c r="K19" s="155"/>
      <c r="L19" s="155"/>
      <c r="M19" s="155"/>
      <c r="N19" s="88" t="s">
        <v>138</v>
      </c>
      <c r="O19" s="95" t="s">
        <v>139</v>
      </c>
      <c r="P19" s="90" t="s">
        <v>140</v>
      </c>
      <c r="Q19" s="73"/>
      <c r="R19" s="96">
        <v>3</v>
      </c>
      <c r="S19" s="82">
        <f t="shared" si="0"/>
        <v>1</v>
      </c>
      <c r="T19" s="92">
        <v>3</v>
      </c>
      <c r="U19" s="93" t="str">
        <f>IF(R19="","",(IF(R19&lt;=2,T19,0))&amp;" / "&amp;(T19))</f>
        <v>0 / 3</v>
      </c>
      <c r="V19" s="97">
        <f>IF(R19="","",IF(R19&lt;=2,T19,0))</f>
        <v>0</v>
      </c>
      <c r="W19" s="61"/>
      <c r="X19" s="94"/>
    </row>
    <row r="20" spans="2:24" ht="80.099999999999994" customHeight="1">
      <c r="B20" s="87" t="s">
        <v>161</v>
      </c>
      <c r="C20" s="156" t="s">
        <v>156</v>
      </c>
      <c r="D20" s="157"/>
      <c r="E20" s="157"/>
      <c r="F20" s="157"/>
      <c r="G20" s="158"/>
      <c r="H20" s="155" t="str">
        <f>'[1]Indicateurs Clés'!D12</f>
        <v>Respect des délais de remise en état définitive Criticité C1 sur le mois écoulé</v>
      </c>
      <c r="I20" s="155"/>
      <c r="J20" s="155"/>
      <c r="K20" s="155"/>
      <c r="L20" s="155"/>
      <c r="M20" s="155"/>
      <c r="N20" s="88" t="s">
        <v>141</v>
      </c>
      <c r="O20" s="95" t="s">
        <v>142</v>
      </c>
      <c r="P20" s="90" t="s">
        <v>140</v>
      </c>
      <c r="Q20" s="73"/>
      <c r="R20" s="96">
        <v>4</v>
      </c>
      <c r="S20" s="82">
        <f t="shared" si="0"/>
        <v>1</v>
      </c>
      <c r="T20" s="92">
        <v>3</v>
      </c>
      <c r="U20" s="93" t="str">
        <f>IF(R20="","",(IF(R20&lt;=4,T20,0))&amp;" / "&amp;(T20))</f>
        <v>3 / 3</v>
      </c>
      <c r="V20" s="85">
        <f>IF(R20="","",IF(R20&lt;=4,T20,0))</f>
        <v>3</v>
      </c>
      <c r="W20" s="61"/>
      <c r="X20" s="94"/>
    </row>
    <row r="21" spans="2:24" ht="80.099999999999994" customHeight="1">
      <c r="B21" s="87" t="str">
        <f>'[1]Indicateurs Clés'!B14</f>
        <v>KPI-M-07</v>
      </c>
      <c r="C21" s="141" t="s">
        <v>157</v>
      </c>
      <c r="D21" s="141"/>
      <c r="E21" s="141"/>
      <c r="F21" s="141"/>
      <c r="G21" s="141"/>
      <c r="H21" s="155" t="str">
        <f>+'[1]Indicateurs Clés'!D14</f>
        <v>Respect de l'organisation contractuelle et des moyens minimaux
Cf. organisation opérationnelle du Prestataire mise à jour mensuellement dans le rapport d'activité</v>
      </c>
      <c r="I21" s="155"/>
      <c r="J21" s="155"/>
      <c r="K21" s="155"/>
      <c r="L21" s="155"/>
      <c r="M21" s="155"/>
      <c r="N21" s="88" t="s">
        <v>143</v>
      </c>
      <c r="O21" s="98">
        <v>0</v>
      </c>
      <c r="P21" s="99" t="s">
        <v>144</v>
      </c>
      <c r="Q21" s="73"/>
      <c r="R21" s="100">
        <v>0</v>
      </c>
      <c r="S21" s="82">
        <f t="shared" si="0"/>
        <v>1</v>
      </c>
      <c r="T21" s="101">
        <v>6</v>
      </c>
      <c r="U21" s="102" t="str">
        <f>IF(R21="","",(IF(R21=O21,T21,0))&amp;" / "&amp;(T21))</f>
        <v>6 / 6</v>
      </c>
      <c r="V21" s="85">
        <f>IF(R21="","",IF(R21=0,T21,0))</f>
        <v>6</v>
      </c>
      <c r="W21" s="61"/>
      <c r="X21" s="94"/>
    </row>
    <row r="22" spans="2:24" ht="80.099999999999994" customHeight="1">
      <c r="B22" s="87" t="s">
        <v>158</v>
      </c>
      <c r="C22" s="156" t="s">
        <v>145</v>
      </c>
      <c r="D22" s="157"/>
      <c r="E22" s="157"/>
      <c r="F22" s="157"/>
      <c r="G22" s="158"/>
      <c r="H22" s="155" t="s">
        <v>146</v>
      </c>
      <c r="I22" s="155"/>
      <c r="J22" s="155"/>
      <c r="K22" s="155"/>
      <c r="L22" s="155"/>
      <c r="M22" s="155"/>
      <c r="N22" s="88" t="s">
        <v>160</v>
      </c>
      <c r="O22" s="103">
        <v>0.08</v>
      </c>
      <c r="P22" s="99" t="s">
        <v>144</v>
      </c>
      <c r="Q22" s="73"/>
      <c r="R22" s="100">
        <v>10</v>
      </c>
      <c r="S22" s="82">
        <f t="shared" si="0"/>
        <v>1</v>
      </c>
      <c r="T22" s="101">
        <v>4</v>
      </c>
      <c r="U22" s="102" t="str">
        <f>IF(R22="","",(IF(R22&lt;=8,T22,0))&amp;" / "&amp;(T22))</f>
        <v>0 / 4</v>
      </c>
      <c r="V22" s="85">
        <f>IF(R22="","",IF(R22&lt;=8,T22,0))</f>
        <v>0</v>
      </c>
      <c r="W22" s="104"/>
      <c r="X22" s="94"/>
    </row>
    <row r="23" spans="2:24" ht="80.099999999999994" customHeight="1">
      <c r="B23" s="87" t="s">
        <v>176</v>
      </c>
      <c r="C23" s="141" t="s">
        <v>229</v>
      </c>
      <c r="D23" s="141"/>
      <c r="E23" s="141"/>
      <c r="F23" s="141"/>
      <c r="G23" s="141"/>
      <c r="H23" s="155" t="s">
        <v>179</v>
      </c>
      <c r="I23" s="155"/>
      <c r="J23" s="155"/>
      <c r="K23" s="155"/>
      <c r="L23" s="155"/>
      <c r="M23" s="155"/>
      <c r="N23" s="105" t="s">
        <v>147</v>
      </c>
      <c r="O23" s="98" t="s">
        <v>228</v>
      </c>
      <c r="P23" s="99" t="s">
        <v>148</v>
      </c>
      <c r="Q23" s="73"/>
      <c r="R23" s="118">
        <v>67</v>
      </c>
      <c r="S23" s="82"/>
      <c r="T23" s="101">
        <v>3</v>
      </c>
      <c r="U23" s="102" t="str">
        <f>IF(R23="","",(IF(R23&gt;=80,T23,0))&amp;" / "&amp;(T23))</f>
        <v>0 / 3</v>
      </c>
      <c r="V23" s="85"/>
      <c r="W23" s="159"/>
      <c r="X23" s="94"/>
    </row>
    <row r="24" spans="2:24" ht="80.099999999999994" customHeight="1">
      <c r="B24" s="87" t="s">
        <v>177</v>
      </c>
      <c r="C24" s="141" t="s">
        <v>230</v>
      </c>
      <c r="D24" s="141"/>
      <c r="E24" s="141"/>
      <c r="F24" s="141"/>
      <c r="G24" s="141"/>
      <c r="H24" s="155" t="s">
        <v>179</v>
      </c>
      <c r="I24" s="155"/>
      <c r="J24" s="155"/>
      <c r="K24" s="155"/>
      <c r="L24" s="155"/>
      <c r="M24" s="155"/>
      <c r="N24" s="105" t="s">
        <v>147</v>
      </c>
      <c r="O24" s="98" t="s">
        <v>227</v>
      </c>
      <c r="P24" s="99" t="s">
        <v>148</v>
      </c>
      <c r="Q24" s="73"/>
      <c r="R24" s="118">
        <v>67</v>
      </c>
      <c r="S24" s="82">
        <f t="shared" si="0"/>
        <v>1</v>
      </c>
      <c r="T24" s="101">
        <v>3</v>
      </c>
      <c r="U24" s="102" t="str">
        <f>IF(R24="","",(IF(R24&gt;=80,T24,0))&amp;" / "&amp;(T24))</f>
        <v>0 / 3</v>
      </c>
      <c r="V24" s="59">
        <f>IF(R24="","",IF(R24&gt;=80,T24,0))</f>
        <v>0</v>
      </c>
      <c r="X24" s="94"/>
    </row>
    <row r="25" spans="2:24" ht="80.099999999999994" customHeight="1">
      <c r="B25" s="87" t="s">
        <v>178</v>
      </c>
      <c r="C25" s="141" t="s">
        <v>159</v>
      </c>
      <c r="D25" s="141"/>
      <c r="E25" s="141"/>
      <c r="F25" s="141"/>
      <c r="G25" s="141"/>
      <c r="H25" s="155" t="s">
        <v>180</v>
      </c>
      <c r="I25" s="155"/>
      <c r="J25" s="155"/>
      <c r="K25" s="155"/>
      <c r="L25" s="155"/>
      <c r="M25" s="155"/>
      <c r="N25" s="105" t="s">
        <v>149</v>
      </c>
      <c r="O25" s="106" t="s">
        <v>150</v>
      </c>
      <c r="P25" s="107" t="s">
        <v>151</v>
      </c>
      <c r="Q25" s="108"/>
      <c r="R25" s="109">
        <v>0</v>
      </c>
      <c r="S25" s="82">
        <f t="shared" si="0"/>
        <v>1</v>
      </c>
      <c r="T25" s="110">
        <v>1</v>
      </c>
      <c r="U25" s="111" t="str">
        <f>IF(R25="","",(IF(R25=0,T25,0))&amp;" / "&amp;(T25))</f>
        <v>1 / 1</v>
      </c>
      <c r="V25" s="97">
        <f>IF(R25="","",IF(R25=0,T25,0))</f>
        <v>1</v>
      </c>
      <c r="W25" s="61"/>
      <c r="X25" s="86"/>
    </row>
    <row r="26" spans="2:24" ht="80.099999999999994" customHeight="1">
      <c r="B26" s="87" t="s">
        <v>234</v>
      </c>
      <c r="C26" s="156" t="s">
        <v>159</v>
      </c>
      <c r="D26" s="157"/>
      <c r="E26" s="157"/>
      <c r="F26" s="157"/>
      <c r="G26" s="158"/>
      <c r="H26" s="155" t="s">
        <v>181</v>
      </c>
      <c r="I26" s="155"/>
      <c r="J26" s="155"/>
      <c r="K26" s="155"/>
      <c r="L26" s="155"/>
      <c r="M26" s="155"/>
      <c r="N26" s="105" t="s">
        <v>152</v>
      </c>
      <c r="O26" s="98" t="s">
        <v>153</v>
      </c>
      <c r="P26" s="99" t="s">
        <v>154</v>
      </c>
      <c r="Q26" s="80"/>
      <c r="R26" s="112">
        <v>0</v>
      </c>
      <c r="S26" s="82">
        <f t="shared" si="0"/>
        <v>1</v>
      </c>
      <c r="T26" s="110">
        <v>2</v>
      </c>
      <c r="U26" s="111" t="str">
        <f>IF(R26="","",(IF(R26=0,T26,0))&amp;" / "&amp;(T26))</f>
        <v>2 / 2</v>
      </c>
      <c r="V26" s="97">
        <f t="shared" ref="V26" si="1">IF(R26="","",IF(R26&lt;=O26,T26,0))</f>
        <v>2</v>
      </c>
      <c r="W26" s="61"/>
      <c r="X26" s="86"/>
    </row>
    <row r="27" spans="2:24">
      <c r="B27" s="113"/>
      <c r="S27" s="69"/>
    </row>
    <row r="28" spans="2:24">
      <c r="S28" s="69"/>
    </row>
  </sheetData>
  <mergeCells count="41">
    <mergeCell ref="C21:G21"/>
    <mergeCell ref="H21:M21"/>
    <mergeCell ref="C26:G26"/>
    <mergeCell ref="H26:M26"/>
    <mergeCell ref="C22:G22"/>
    <mergeCell ref="H22:M22"/>
    <mergeCell ref="C24:G24"/>
    <mergeCell ref="H24:M24"/>
    <mergeCell ref="C25:G25"/>
    <mergeCell ref="H25:M25"/>
    <mergeCell ref="C23:G23"/>
    <mergeCell ref="H23:M23"/>
    <mergeCell ref="H17:M17"/>
    <mergeCell ref="C19:G19"/>
    <mergeCell ref="H19:M19"/>
    <mergeCell ref="C20:G20"/>
    <mergeCell ref="H20:M20"/>
    <mergeCell ref="C18:G18"/>
    <mergeCell ref="H18:M18"/>
    <mergeCell ref="C15:G15"/>
    <mergeCell ref="H15:N15"/>
    <mergeCell ref="B16:P16"/>
    <mergeCell ref="C17:G17"/>
    <mergeCell ref="B2:O6"/>
    <mergeCell ref="P2:S6"/>
    <mergeCell ref="C11:C12"/>
    <mergeCell ref="D11:D12"/>
    <mergeCell ref="G12:H13"/>
    <mergeCell ref="I12:J13"/>
    <mergeCell ref="K12:K13"/>
    <mergeCell ref="E10:E13"/>
    <mergeCell ref="G10:H11"/>
    <mergeCell ref="I10:J11"/>
    <mergeCell ref="K10:K11"/>
    <mergeCell ref="M10:P13"/>
    <mergeCell ref="T2:U6"/>
    <mergeCell ref="B7:U7"/>
    <mergeCell ref="B9:E9"/>
    <mergeCell ref="G9:K9"/>
    <mergeCell ref="M9:P9"/>
    <mergeCell ref="R9:U9"/>
  </mergeCells>
  <conditionalFormatting sqref="K10:K13">
    <cfRule type="cellIs" dxfId="24" priority="25" stopIfTrue="1" operator="equal">
      <formula>""</formula>
    </cfRule>
  </conditionalFormatting>
  <conditionalFormatting sqref="E10:E13">
    <cfRule type="cellIs" dxfId="23" priority="22" stopIfTrue="1" operator="equal">
      <formula>"J"</formula>
    </cfRule>
    <cfRule type="cellIs" dxfId="22" priority="23" stopIfTrue="1" operator="equal">
      <formula>"K"</formula>
    </cfRule>
    <cfRule type="cellIs" dxfId="21" priority="24" stopIfTrue="1" operator="equal">
      <formula>"L"</formula>
    </cfRule>
  </conditionalFormatting>
  <conditionalFormatting sqref="K10:K13">
    <cfRule type="cellIs" dxfId="20" priority="19" stopIfTrue="1" operator="equal">
      <formula>"L"</formula>
    </cfRule>
    <cfRule type="cellIs" dxfId="19" priority="20" stopIfTrue="1" operator="equal">
      <formula>"K"</formula>
    </cfRule>
    <cfRule type="cellIs" dxfId="18" priority="21" stopIfTrue="1" operator="equal">
      <formula>"J"</formula>
    </cfRule>
  </conditionalFormatting>
  <conditionalFormatting sqref="T17:U17">
    <cfRule type="expression" dxfId="17" priority="17" stopIfTrue="1">
      <formula>$V17=0</formula>
    </cfRule>
    <cfRule type="expression" dxfId="16" priority="18" stopIfTrue="1">
      <formula>$R17=""</formula>
    </cfRule>
  </conditionalFormatting>
  <conditionalFormatting sqref="T18:U18">
    <cfRule type="expression" dxfId="15" priority="15" stopIfTrue="1">
      <formula>$V18=0</formula>
    </cfRule>
    <cfRule type="expression" dxfId="14" priority="16" stopIfTrue="1">
      <formula>$R18=""</formula>
    </cfRule>
  </conditionalFormatting>
  <conditionalFormatting sqref="T19:U19">
    <cfRule type="expression" dxfId="13" priority="13" stopIfTrue="1">
      <formula>$V19=0</formula>
    </cfRule>
    <cfRule type="expression" dxfId="12" priority="14" stopIfTrue="1">
      <formula>$R19=""</formula>
    </cfRule>
  </conditionalFormatting>
  <conditionalFormatting sqref="T20:U20">
    <cfRule type="expression" dxfId="11" priority="11" stopIfTrue="1">
      <formula>$V20=0</formula>
    </cfRule>
    <cfRule type="expression" dxfId="10" priority="12" stopIfTrue="1">
      <formula>$R20=""</formula>
    </cfRule>
  </conditionalFormatting>
  <conditionalFormatting sqref="T21:U21">
    <cfRule type="expression" dxfId="9" priority="9" stopIfTrue="1">
      <formula>#REF!=0</formula>
    </cfRule>
    <cfRule type="expression" dxfId="8" priority="10" stopIfTrue="1">
      <formula>$R21=""</formula>
    </cfRule>
  </conditionalFormatting>
  <conditionalFormatting sqref="T23:U24">
    <cfRule type="expression" dxfId="7" priority="7" stopIfTrue="1">
      <formula>$V23=0</formula>
    </cfRule>
    <cfRule type="expression" dxfId="6" priority="8" stopIfTrue="1">
      <formula>$R23=""</formula>
    </cfRule>
  </conditionalFormatting>
  <conditionalFormatting sqref="T25:U25">
    <cfRule type="expression" dxfId="5" priority="5" stopIfTrue="1">
      <formula>$V25=0</formula>
    </cfRule>
    <cfRule type="expression" dxfId="4" priority="6" stopIfTrue="1">
      <formula>$R25=""</formula>
    </cfRule>
  </conditionalFormatting>
  <conditionalFormatting sqref="T26:U26">
    <cfRule type="expression" dxfId="3" priority="3" stopIfTrue="1">
      <formula>$V26=0</formula>
    </cfRule>
    <cfRule type="expression" dxfId="2" priority="4" stopIfTrue="1">
      <formula>$R26=""</formula>
    </cfRule>
  </conditionalFormatting>
  <conditionalFormatting sqref="T22:U22 W22:W23">
    <cfRule type="expression" dxfId="1" priority="1" stopIfTrue="1">
      <formula>#REF!=0</formula>
    </cfRule>
    <cfRule type="expression" dxfId="0" priority="2" stopIfTrue="1">
      <formula>$R22=""</formula>
    </cfRule>
  </conditionalFormatting>
  <dataValidations count="1">
    <dataValidation type="list" allowBlank="1" showInputMessage="1" showErrorMessage="1" sqref="P2:S6 JL2:JO6 TH2:TK6 ADD2:ADG6 AMZ2:ANC6 AWV2:AWY6 BGR2:BGU6 BQN2:BQQ6 CAJ2:CAM6 CKF2:CKI6 CUB2:CUE6 DDX2:DEA6 DNT2:DNW6 DXP2:DXS6 EHL2:EHO6 ERH2:ERK6 FBD2:FBG6 FKZ2:FLC6 FUV2:FUY6 GER2:GEU6 GON2:GOQ6 GYJ2:GYM6 HIF2:HII6 HSB2:HSE6 IBX2:ICA6 ILT2:ILW6 IVP2:IVS6 JFL2:JFO6 JPH2:JPK6 JZD2:JZG6 KIZ2:KJC6 KSV2:KSY6 LCR2:LCU6 LMN2:LMQ6 LWJ2:LWM6 MGF2:MGI6 MQB2:MQE6 MZX2:NAA6 NJT2:NJW6 NTP2:NTS6 ODL2:ODO6 ONH2:ONK6 OXD2:OXG6 PGZ2:PHC6 PQV2:PQY6 QAR2:QAU6 QKN2:QKQ6 QUJ2:QUM6 REF2:REI6 ROB2:ROE6 RXX2:RYA6 SHT2:SHW6 SRP2:SRS6 TBL2:TBO6 TLH2:TLK6 TVD2:TVG6 UEZ2:UFC6 UOV2:UOY6 UYR2:UYU6 VIN2:VIQ6 VSJ2:VSM6 WCF2:WCI6 WMB2:WME6 WVX2:WWA6 P65541:S65545 JL65540:JO65544 TH65540:TK65544 ADD65540:ADG65544 AMZ65540:ANC65544 AWV65540:AWY65544 BGR65540:BGU65544 BQN65540:BQQ65544 CAJ65540:CAM65544 CKF65540:CKI65544 CUB65540:CUE65544 DDX65540:DEA65544 DNT65540:DNW65544 DXP65540:DXS65544 EHL65540:EHO65544 ERH65540:ERK65544 FBD65540:FBG65544 FKZ65540:FLC65544 FUV65540:FUY65544 GER65540:GEU65544 GON65540:GOQ65544 GYJ65540:GYM65544 HIF65540:HII65544 HSB65540:HSE65544 IBX65540:ICA65544 ILT65540:ILW65544 IVP65540:IVS65544 JFL65540:JFO65544 JPH65540:JPK65544 JZD65540:JZG65544 KIZ65540:KJC65544 KSV65540:KSY65544 LCR65540:LCU65544 LMN65540:LMQ65544 LWJ65540:LWM65544 MGF65540:MGI65544 MQB65540:MQE65544 MZX65540:NAA65544 NJT65540:NJW65544 NTP65540:NTS65544 ODL65540:ODO65544 ONH65540:ONK65544 OXD65540:OXG65544 PGZ65540:PHC65544 PQV65540:PQY65544 QAR65540:QAU65544 QKN65540:QKQ65544 QUJ65540:QUM65544 REF65540:REI65544 ROB65540:ROE65544 RXX65540:RYA65544 SHT65540:SHW65544 SRP65540:SRS65544 TBL65540:TBO65544 TLH65540:TLK65544 TVD65540:TVG65544 UEZ65540:UFC65544 UOV65540:UOY65544 UYR65540:UYU65544 VIN65540:VIQ65544 VSJ65540:VSM65544 WCF65540:WCI65544 WMB65540:WME65544 WVX65540:WWA65544 P131077:S131081 JL131076:JO131080 TH131076:TK131080 ADD131076:ADG131080 AMZ131076:ANC131080 AWV131076:AWY131080 BGR131076:BGU131080 BQN131076:BQQ131080 CAJ131076:CAM131080 CKF131076:CKI131080 CUB131076:CUE131080 DDX131076:DEA131080 DNT131076:DNW131080 DXP131076:DXS131080 EHL131076:EHO131080 ERH131076:ERK131080 FBD131076:FBG131080 FKZ131076:FLC131080 FUV131076:FUY131080 GER131076:GEU131080 GON131076:GOQ131080 GYJ131076:GYM131080 HIF131076:HII131080 HSB131076:HSE131080 IBX131076:ICA131080 ILT131076:ILW131080 IVP131076:IVS131080 JFL131076:JFO131080 JPH131076:JPK131080 JZD131076:JZG131080 KIZ131076:KJC131080 KSV131076:KSY131080 LCR131076:LCU131080 LMN131076:LMQ131080 LWJ131076:LWM131080 MGF131076:MGI131080 MQB131076:MQE131080 MZX131076:NAA131080 NJT131076:NJW131080 NTP131076:NTS131080 ODL131076:ODO131080 ONH131076:ONK131080 OXD131076:OXG131080 PGZ131076:PHC131080 PQV131076:PQY131080 QAR131076:QAU131080 QKN131076:QKQ131080 QUJ131076:QUM131080 REF131076:REI131080 ROB131076:ROE131080 RXX131076:RYA131080 SHT131076:SHW131080 SRP131076:SRS131080 TBL131076:TBO131080 TLH131076:TLK131080 TVD131076:TVG131080 UEZ131076:UFC131080 UOV131076:UOY131080 UYR131076:UYU131080 VIN131076:VIQ131080 VSJ131076:VSM131080 WCF131076:WCI131080 WMB131076:WME131080 WVX131076:WWA131080 P196613:S196617 JL196612:JO196616 TH196612:TK196616 ADD196612:ADG196616 AMZ196612:ANC196616 AWV196612:AWY196616 BGR196612:BGU196616 BQN196612:BQQ196616 CAJ196612:CAM196616 CKF196612:CKI196616 CUB196612:CUE196616 DDX196612:DEA196616 DNT196612:DNW196616 DXP196612:DXS196616 EHL196612:EHO196616 ERH196612:ERK196616 FBD196612:FBG196616 FKZ196612:FLC196616 FUV196612:FUY196616 GER196612:GEU196616 GON196612:GOQ196616 GYJ196612:GYM196616 HIF196612:HII196616 HSB196612:HSE196616 IBX196612:ICA196616 ILT196612:ILW196616 IVP196612:IVS196616 JFL196612:JFO196616 JPH196612:JPK196616 JZD196612:JZG196616 KIZ196612:KJC196616 KSV196612:KSY196616 LCR196612:LCU196616 LMN196612:LMQ196616 LWJ196612:LWM196616 MGF196612:MGI196616 MQB196612:MQE196616 MZX196612:NAA196616 NJT196612:NJW196616 NTP196612:NTS196616 ODL196612:ODO196616 ONH196612:ONK196616 OXD196612:OXG196616 PGZ196612:PHC196616 PQV196612:PQY196616 QAR196612:QAU196616 QKN196612:QKQ196616 QUJ196612:QUM196616 REF196612:REI196616 ROB196612:ROE196616 RXX196612:RYA196616 SHT196612:SHW196616 SRP196612:SRS196616 TBL196612:TBO196616 TLH196612:TLK196616 TVD196612:TVG196616 UEZ196612:UFC196616 UOV196612:UOY196616 UYR196612:UYU196616 VIN196612:VIQ196616 VSJ196612:VSM196616 WCF196612:WCI196616 WMB196612:WME196616 WVX196612:WWA196616 P262149:S262153 JL262148:JO262152 TH262148:TK262152 ADD262148:ADG262152 AMZ262148:ANC262152 AWV262148:AWY262152 BGR262148:BGU262152 BQN262148:BQQ262152 CAJ262148:CAM262152 CKF262148:CKI262152 CUB262148:CUE262152 DDX262148:DEA262152 DNT262148:DNW262152 DXP262148:DXS262152 EHL262148:EHO262152 ERH262148:ERK262152 FBD262148:FBG262152 FKZ262148:FLC262152 FUV262148:FUY262152 GER262148:GEU262152 GON262148:GOQ262152 GYJ262148:GYM262152 HIF262148:HII262152 HSB262148:HSE262152 IBX262148:ICA262152 ILT262148:ILW262152 IVP262148:IVS262152 JFL262148:JFO262152 JPH262148:JPK262152 JZD262148:JZG262152 KIZ262148:KJC262152 KSV262148:KSY262152 LCR262148:LCU262152 LMN262148:LMQ262152 LWJ262148:LWM262152 MGF262148:MGI262152 MQB262148:MQE262152 MZX262148:NAA262152 NJT262148:NJW262152 NTP262148:NTS262152 ODL262148:ODO262152 ONH262148:ONK262152 OXD262148:OXG262152 PGZ262148:PHC262152 PQV262148:PQY262152 QAR262148:QAU262152 QKN262148:QKQ262152 QUJ262148:QUM262152 REF262148:REI262152 ROB262148:ROE262152 RXX262148:RYA262152 SHT262148:SHW262152 SRP262148:SRS262152 TBL262148:TBO262152 TLH262148:TLK262152 TVD262148:TVG262152 UEZ262148:UFC262152 UOV262148:UOY262152 UYR262148:UYU262152 VIN262148:VIQ262152 VSJ262148:VSM262152 WCF262148:WCI262152 WMB262148:WME262152 WVX262148:WWA262152 P327685:S327689 JL327684:JO327688 TH327684:TK327688 ADD327684:ADG327688 AMZ327684:ANC327688 AWV327684:AWY327688 BGR327684:BGU327688 BQN327684:BQQ327688 CAJ327684:CAM327688 CKF327684:CKI327688 CUB327684:CUE327688 DDX327684:DEA327688 DNT327684:DNW327688 DXP327684:DXS327688 EHL327684:EHO327688 ERH327684:ERK327688 FBD327684:FBG327688 FKZ327684:FLC327688 FUV327684:FUY327688 GER327684:GEU327688 GON327684:GOQ327688 GYJ327684:GYM327688 HIF327684:HII327688 HSB327684:HSE327688 IBX327684:ICA327688 ILT327684:ILW327688 IVP327684:IVS327688 JFL327684:JFO327688 JPH327684:JPK327688 JZD327684:JZG327688 KIZ327684:KJC327688 KSV327684:KSY327688 LCR327684:LCU327688 LMN327684:LMQ327688 LWJ327684:LWM327688 MGF327684:MGI327688 MQB327684:MQE327688 MZX327684:NAA327688 NJT327684:NJW327688 NTP327684:NTS327688 ODL327684:ODO327688 ONH327684:ONK327688 OXD327684:OXG327688 PGZ327684:PHC327688 PQV327684:PQY327688 QAR327684:QAU327688 QKN327684:QKQ327688 QUJ327684:QUM327688 REF327684:REI327688 ROB327684:ROE327688 RXX327684:RYA327688 SHT327684:SHW327688 SRP327684:SRS327688 TBL327684:TBO327688 TLH327684:TLK327688 TVD327684:TVG327688 UEZ327684:UFC327688 UOV327684:UOY327688 UYR327684:UYU327688 VIN327684:VIQ327688 VSJ327684:VSM327688 WCF327684:WCI327688 WMB327684:WME327688 WVX327684:WWA327688 P393221:S393225 JL393220:JO393224 TH393220:TK393224 ADD393220:ADG393224 AMZ393220:ANC393224 AWV393220:AWY393224 BGR393220:BGU393224 BQN393220:BQQ393224 CAJ393220:CAM393224 CKF393220:CKI393224 CUB393220:CUE393224 DDX393220:DEA393224 DNT393220:DNW393224 DXP393220:DXS393224 EHL393220:EHO393224 ERH393220:ERK393224 FBD393220:FBG393224 FKZ393220:FLC393224 FUV393220:FUY393224 GER393220:GEU393224 GON393220:GOQ393224 GYJ393220:GYM393224 HIF393220:HII393224 HSB393220:HSE393224 IBX393220:ICA393224 ILT393220:ILW393224 IVP393220:IVS393224 JFL393220:JFO393224 JPH393220:JPK393224 JZD393220:JZG393224 KIZ393220:KJC393224 KSV393220:KSY393224 LCR393220:LCU393224 LMN393220:LMQ393224 LWJ393220:LWM393224 MGF393220:MGI393224 MQB393220:MQE393224 MZX393220:NAA393224 NJT393220:NJW393224 NTP393220:NTS393224 ODL393220:ODO393224 ONH393220:ONK393224 OXD393220:OXG393224 PGZ393220:PHC393224 PQV393220:PQY393224 QAR393220:QAU393224 QKN393220:QKQ393224 QUJ393220:QUM393224 REF393220:REI393224 ROB393220:ROE393224 RXX393220:RYA393224 SHT393220:SHW393224 SRP393220:SRS393224 TBL393220:TBO393224 TLH393220:TLK393224 TVD393220:TVG393224 UEZ393220:UFC393224 UOV393220:UOY393224 UYR393220:UYU393224 VIN393220:VIQ393224 VSJ393220:VSM393224 WCF393220:WCI393224 WMB393220:WME393224 WVX393220:WWA393224 P458757:S458761 JL458756:JO458760 TH458756:TK458760 ADD458756:ADG458760 AMZ458756:ANC458760 AWV458756:AWY458760 BGR458756:BGU458760 BQN458756:BQQ458760 CAJ458756:CAM458760 CKF458756:CKI458760 CUB458756:CUE458760 DDX458756:DEA458760 DNT458756:DNW458760 DXP458756:DXS458760 EHL458756:EHO458760 ERH458756:ERK458760 FBD458756:FBG458760 FKZ458756:FLC458760 FUV458756:FUY458760 GER458756:GEU458760 GON458756:GOQ458760 GYJ458756:GYM458760 HIF458756:HII458760 HSB458756:HSE458760 IBX458756:ICA458760 ILT458756:ILW458760 IVP458756:IVS458760 JFL458756:JFO458760 JPH458756:JPK458760 JZD458756:JZG458760 KIZ458756:KJC458760 KSV458756:KSY458760 LCR458756:LCU458760 LMN458756:LMQ458760 LWJ458756:LWM458760 MGF458756:MGI458760 MQB458756:MQE458760 MZX458756:NAA458760 NJT458756:NJW458760 NTP458756:NTS458760 ODL458756:ODO458760 ONH458756:ONK458760 OXD458756:OXG458760 PGZ458756:PHC458760 PQV458756:PQY458760 QAR458756:QAU458760 QKN458756:QKQ458760 QUJ458756:QUM458760 REF458756:REI458760 ROB458756:ROE458760 RXX458756:RYA458760 SHT458756:SHW458760 SRP458756:SRS458760 TBL458756:TBO458760 TLH458756:TLK458760 TVD458756:TVG458760 UEZ458756:UFC458760 UOV458756:UOY458760 UYR458756:UYU458760 VIN458756:VIQ458760 VSJ458756:VSM458760 WCF458756:WCI458760 WMB458756:WME458760 WVX458756:WWA458760 P524293:S524297 JL524292:JO524296 TH524292:TK524296 ADD524292:ADG524296 AMZ524292:ANC524296 AWV524292:AWY524296 BGR524292:BGU524296 BQN524292:BQQ524296 CAJ524292:CAM524296 CKF524292:CKI524296 CUB524292:CUE524296 DDX524292:DEA524296 DNT524292:DNW524296 DXP524292:DXS524296 EHL524292:EHO524296 ERH524292:ERK524296 FBD524292:FBG524296 FKZ524292:FLC524296 FUV524292:FUY524296 GER524292:GEU524296 GON524292:GOQ524296 GYJ524292:GYM524296 HIF524292:HII524296 HSB524292:HSE524296 IBX524292:ICA524296 ILT524292:ILW524296 IVP524292:IVS524296 JFL524292:JFO524296 JPH524292:JPK524296 JZD524292:JZG524296 KIZ524292:KJC524296 KSV524292:KSY524296 LCR524292:LCU524296 LMN524292:LMQ524296 LWJ524292:LWM524296 MGF524292:MGI524296 MQB524292:MQE524296 MZX524292:NAA524296 NJT524292:NJW524296 NTP524292:NTS524296 ODL524292:ODO524296 ONH524292:ONK524296 OXD524292:OXG524296 PGZ524292:PHC524296 PQV524292:PQY524296 QAR524292:QAU524296 QKN524292:QKQ524296 QUJ524292:QUM524296 REF524292:REI524296 ROB524292:ROE524296 RXX524292:RYA524296 SHT524292:SHW524296 SRP524292:SRS524296 TBL524292:TBO524296 TLH524292:TLK524296 TVD524292:TVG524296 UEZ524292:UFC524296 UOV524292:UOY524296 UYR524292:UYU524296 VIN524292:VIQ524296 VSJ524292:VSM524296 WCF524292:WCI524296 WMB524292:WME524296 WVX524292:WWA524296 P589829:S589833 JL589828:JO589832 TH589828:TK589832 ADD589828:ADG589832 AMZ589828:ANC589832 AWV589828:AWY589832 BGR589828:BGU589832 BQN589828:BQQ589832 CAJ589828:CAM589832 CKF589828:CKI589832 CUB589828:CUE589832 DDX589828:DEA589832 DNT589828:DNW589832 DXP589828:DXS589832 EHL589828:EHO589832 ERH589828:ERK589832 FBD589828:FBG589832 FKZ589828:FLC589832 FUV589828:FUY589832 GER589828:GEU589832 GON589828:GOQ589832 GYJ589828:GYM589832 HIF589828:HII589832 HSB589828:HSE589832 IBX589828:ICA589832 ILT589828:ILW589832 IVP589828:IVS589832 JFL589828:JFO589832 JPH589828:JPK589832 JZD589828:JZG589832 KIZ589828:KJC589832 KSV589828:KSY589832 LCR589828:LCU589832 LMN589828:LMQ589832 LWJ589828:LWM589832 MGF589828:MGI589832 MQB589828:MQE589832 MZX589828:NAA589832 NJT589828:NJW589832 NTP589828:NTS589832 ODL589828:ODO589832 ONH589828:ONK589832 OXD589828:OXG589832 PGZ589828:PHC589832 PQV589828:PQY589832 QAR589828:QAU589832 QKN589828:QKQ589832 QUJ589828:QUM589832 REF589828:REI589832 ROB589828:ROE589832 RXX589828:RYA589832 SHT589828:SHW589832 SRP589828:SRS589832 TBL589828:TBO589832 TLH589828:TLK589832 TVD589828:TVG589832 UEZ589828:UFC589832 UOV589828:UOY589832 UYR589828:UYU589832 VIN589828:VIQ589832 VSJ589828:VSM589832 WCF589828:WCI589832 WMB589828:WME589832 WVX589828:WWA589832 P655365:S655369 JL655364:JO655368 TH655364:TK655368 ADD655364:ADG655368 AMZ655364:ANC655368 AWV655364:AWY655368 BGR655364:BGU655368 BQN655364:BQQ655368 CAJ655364:CAM655368 CKF655364:CKI655368 CUB655364:CUE655368 DDX655364:DEA655368 DNT655364:DNW655368 DXP655364:DXS655368 EHL655364:EHO655368 ERH655364:ERK655368 FBD655364:FBG655368 FKZ655364:FLC655368 FUV655364:FUY655368 GER655364:GEU655368 GON655364:GOQ655368 GYJ655364:GYM655368 HIF655364:HII655368 HSB655364:HSE655368 IBX655364:ICA655368 ILT655364:ILW655368 IVP655364:IVS655368 JFL655364:JFO655368 JPH655364:JPK655368 JZD655364:JZG655368 KIZ655364:KJC655368 KSV655364:KSY655368 LCR655364:LCU655368 LMN655364:LMQ655368 LWJ655364:LWM655368 MGF655364:MGI655368 MQB655364:MQE655368 MZX655364:NAA655368 NJT655364:NJW655368 NTP655364:NTS655368 ODL655364:ODO655368 ONH655364:ONK655368 OXD655364:OXG655368 PGZ655364:PHC655368 PQV655364:PQY655368 QAR655364:QAU655368 QKN655364:QKQ655368 QUJ655364:QUM655368 REF655364:REI655368 ROB655364:ROE655368 RXX655364:RYA655368 SHT655364:SHW655368 SRP655364:SRS655368 TBL655364:TBO655368 TLH655364:TLK655368 TVD655364:TVG655368 UEZ655364:UFC655368 UOV655364:UOY655368 UYR655364:UYU655368 VIN655364:VIQ655368 VSJ655364:VSM655368 WCF655364:WCI655368 WMB655364:WME655368 WVX655364:WWA655368 P720901:S720905 JL720900:JO720904 TH720900:TK720904 ADD720900:ADG720904 AMZ720900:ANC720904 AWV720900:AWY720904 BGR720900:BGU720904 BQN720900:BQQ720904 CAJ720900:CAM720904 CKF720900:CKI720904 CUB720900:CUE720904 DDX720900:DEA720904 DNT720900:DNW720904 DXP720900:DXS720904 EHL720900:EHO720904 ERH720900:ERK720904 FBD720900:FBG720904 FKZ720900:FLC720904 FUV720900:FUY720904 GER720900:GEU720904 GON720900:GOQ720904 GYJ720900:GYM720904 HIF720900:HII720904 HSB720900:HSE720904 IBX720900:ICA720904 ILT720900:ILW720904 IVP720900:IVS720904 JFL720900:JFO720904 JPH720900:JPK720904 JZD720900:JZG720904 KIZ720900:KJC720904 KSV720900:KSY720904 LCR720900:LCU720904 LMN720900:LMQ720904 LWJ720900:LWM720904 MGF720900:MGI720904 MQB720900:MQE720904 MZX720900:NAA720904 NJT720900:NJW720904 NTP720900:NTS720904 ODL720900:ODO720904 ONH720900:ONK720904 OXD720900:OXG720904 PGZ720900:PHC720904 PQV720900:PQY720904 QAR720900:QAU720904 QKN720900:QKQ720904 QUJ720900:QUM720904 REF720900:REI720904 ROB720900:ROE720904 RXX720900:RYA720904 SHT720900:SHW720904 SRP720900:SRS720904 TBL720900:TBO720904 TLH720900:TLK720904 TVD720900:TVG720904 UEZ720900:UFC720904 UOV720900:UOY720904 UYR720900:UYU720904 VIN720900:VIQ720904 VSJ720900:VSM720904 WCF720900:WCI720904 WMB720900:WME720904 WVX720900:WWA720904 P786437:S786441 JL786436:JO786440 TH786436:TK786440 ADD786436:ADG786440 AMZ786436:ANC786440 AWV786436:AWY786440 BGR786436:BGU786440 BQN786436:BQQ786440 CAJ786436:CAM786440 CKF786436:CKI786440 CUB786436:CUE786440 DDX786436:DEA786440 DNT786436:DNW786440 DXP786436:DXS786440 EHL786436:EHO786440 ERH786436:ERK786440 FBD786436:FBG786440 FKZ786436:FLC786440 FUV786436:FUY786440 GER786436:GEU786440 GON786436:GOQ786440 GYJ786436:GYM786440 HIF786436:HII786440 HSB786436:HSE786440 IBX786436:ICA786440 ILT786436:ILW786440 IVP786436:IVS786440 JFL786436:JFO786440 JPH786436:JPK786440 JZD786436:JZG786440 KIZ786436:KJC786440 KSV786436:KSY786440 LCR786436:LCU786440 LMN786436:LMQ786440 LWJ786436:LWM786440 MGF786436:MGI786440 MQB786436:MQE786440 MZX786436:NAA786440 NJT786436:NJW786440 NTP786436:NTS786440 ODL786436:ODO786440 ONH786436:ONK786440 OXD786436:OXG786440 PGZ786436:PHC786440 PQV786436:PQY786440 QAR786436:QAU786440 QKN786436:QKQ786440 QUJ786436:QUM786440 REF786436:REI786440 ROB786436:ROE786440 RXX786436:RYA786440 SHT786436:SHW786440 SRP786436:SRS786440 TBL786436:TBO786440 TLH786436:TLK786440 TVD786436:TVG786440 UEZ786436:UFC786440 UOV786436:UOY786440 UYR786436:UYU786440 VIN786436:VIQ786440 VSJ786436:VSM786440 WCF786436:WCI786440 WMB786436:WME786440 WVX786436:WWA786440 P851973:S851977 JL851972:JO851976 TH851972:TK851976 ADD851972:ADG851976 AMZ851972:ANC851976 AWV851972:AWY851976 BGR851972:BGU851976 BQN851972:BQQ851976 CAJ851972:CAM851976 CKF851972:CKI851976 CUB851972:CUE851976 DDX851972:DEA851976 DNT851972:DNW851976 DXP851972:DXS851976 EHL851972:EHO851976 ERH851972:ERK851976 FBD851972:FBG851976 FKZ851972:FLC851976 FUV851972:FUY851976 GER851972:GEU851976 GON851972:GOQ851976 GYJ851972:GYM851976 HIF851972:HII851976 HSB851972:HSE851976 IBX851972:ICA851976 ILT851972:ILW851976 IVP851972:IVS851976 JFL851972:JFO851976 JPH851972:JPK851976 JZD851972:JZG851976 KIZ851972:KJC851976 KSV851972:KSY851976 LCR851972:LCU851976 LMN851972:LMQ851976 LWJ851972:LWM851976 MGF851972:MGI851976 MQB851972:MQE851976 MZX851972:NAA851976 NJT851972:NJW851976 NTP851972:NTS851976 ODL851972:ODO851976 ONH851972:ONK851976 OXD851972:OXG851976 PGZ851972:PHC851976 PQV851972:PQY851976 QAR851972:QAU851976 QKN851972:QKQ851976 QUJ851972:QUM851976 REF851972:REI851976 ROB851972:ROE851976 RXX851972:RYA851976 SHT851972:SHW851976 SRP851972:SRS851976 TBL851972:TBO851976 TLH851972:TLK851976 TVD851972:TVG851976 UEZ851972:UFC851976 UOV851972:UOY851976 UYR851972:UYU851976 VIN851972:VIQ851976 VSJ851972:VSM851976 WCF851972:WCI851976 WMB851972:WME851976 WVX851972:WWA851976 P917509:S917513 JL917508:JO917512 TH917508:TK917512 ADD917508:ADG917512 AMZ917508:ANC917512 AWV917508:AWY917512 BGR917508:BGU917512 BQN917508:BQQ917512 CAJ917508:CAM917512 CKF917508:CKI917512 CUB917508:CUE917512 DDX917508:DEA917512 DNT917508:DNW917512 DXP917508:DXS917512 EHL917508:EHO917512 ERH917508:ERK917512 FBD917508:FBG917512 FKZ917508:FLC917512 FUV917508:FUY917512 GER917508:GEU917512 GON917508:GOQ917512 GYJ917508:GYM917512 HIF917508:HII917512 HSB917508:HSE917512 IBX917508:ICA917512 ILT917508:ILW917512 IVP917508:IVS917512 JFL917508:JFO917512 JPH917508:JPK917512 JZD917508:JZG917512 KIZ917508:KJC917512 KSV917508:KSY917512 LCR917508:LCU917512 LMN917508:LMQ917512 LWJ917508:LWM917512 MGF917508:MGI917512 MQB917508:MQE917512 MZX917508:NAA917512 NJT917508:NJW917512 NTP917508:NTS917512 ODL917508:ODO917512 ONH917508:ONK917512 OXD917508:OXG917512 PGZ917508:PHC917512 PQV917508:PQY917512 QAR917508:QAU917512 QKN917508:QKQ917512 QUJ917508:QUM917512 REF917508:REI917512 ROB917508:ROE917512 RXX917508:RYA917512 SHT917508:SHW917512 SRP917508:SRS917512 TBL917508:TBO917512 TLH917508:TLK917512 TVD917508:TVG917512 UEZ917508:UFC917512 UOV917508:UOY917512 UYR917508:UYU917512 VIN917508:VIQ917512 VSJ917508:VSM917512 WCF917508:WCI917512 WMB917508:WME917512 WVX917508:WWA917512 P983045:S983049 JL983044:JO983048 TH983044:TK983048 ADD983044:ADG983048 AMZ983044:ANC983048 AWV983044:AWY983048 BGR983044:BGU983048 BQN983044:BQQ983048 CAJ983044:CAM983048 CKF983044:CKI983048 CUB983044:CUE983048 DDX983044:DEA983048 DNT983044:DNW983048 DXP983044:DXS983048 EHL983044:EHO983048 ERH983044:ERK983048 FBD983044:FBG983048 FKZ983044:FLC983048 FUV983044:FUY983048 GER983044:GEU983048 GON983044:GOQ983048 GYJ983044:GYM983048 HIF983044:HII983048 HSB983044:HSE983048 IBX983044:ICA983048 ILT983044:ILW983048 IVP983044:IVS983048 JFL983044:JFO983048 JPH983044:JPK983048 JZD983044:JZG983048 KIZ983044:KJC983048 KSV983044:KSY983048 LCR983044:LCU983048 LMN983044:LMQ983048 LWJ983044:LWM983048 MGF983044:MGI983048 MQB983044:MQE983048 MZX983044:NAA983048 NJT983044:NJW983048 NTP983044:NTS983048 ODL983044:ODO983048 ONH983044:ONK983048 OXD983044:OXG983048 PGZ983044:PHC983048 PQV983044:PQY983048 QAR983044:QAU983048 QKN983044:QKQ983048 QUJ983044:QUM983048 REF983044:REI983048 ROB983044:ROE983048 RXX983044:RYA983048 SHT983044:SHW983048 SRP983044:SRS983048 TBL983044:TBO983048 TLH983044:TLK983048 TVD983044:TVG983048 UEZ983044:UFC983048 UOV983044:UOY983048 UYR983044:UYU983048 VIN983044:VIQ983048 VSJ983044:VSM983048 WCF983044:WCI983048 WMB983044:WME983048 WVX983044:WWA983048">
      <formula1>"Janvier,Février,Mars,Avril,Mai,Juin,Juillet,Août,Septembre,Octobre,Novembre,Décembre"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Table 1</vt:lpstr>
      <vt:lpstr>Table 2</vt:lpstr>
      <vt:lpstr>Table 3</vt:lpstr>
      <vt:lpstr>Synthèse mensuelle</vt:lpstr>
      <vt:lpstr>'Table 1'!Zone_d_impression</vt:lpstr>
      <vt:lpstr>'Table 2'!Zone_d_impression</vt:lpstr>
      <vt:lpstr>'Table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SNCF</dc:title>
  <dc:subject>E2MT</dc:subject>
  <dc:creator>QUADRIM Conseils</dc:creator>
  <cp:lastModifiedBy>Cedric.Bejedi</cp:lastModifiedBy>
  <cp:lastPrinted>2021-11-15T07:21:10Z</cp:lastPrinted>
  <dcterms:created xsi:type="dcterms:W3CDTF">2021-05-24T14:02:31Z</dcterms:created>
  <dcterms:modified xsi:type="dcterms:W3CDTF">2025-05-05T14:48:32Z</dcterms:modified>
</cp:coreProperties>
</file>